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032024\"/>
    </mc:Choice>
  </mc:AlternateContent>
  <bookViews>
    <workbookView xWindow="-120" yWindow="-120" windowWidth="20730" windowHeight="110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40" i="5" l="1"/>
  <c r="G39" i="5"/>
  <c r="G38" i="5"/>
  <c r="G36" i="5" s="1"/>
  <c r="G37" i="5"/>
  <c r="G34" i="5"/>
  <c r="G33" i="5"/>
  <c r="G25" i="5" s="1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6" i="5"/>
  <c r="G14" i="5"/>
  <c r="G13" i="5"/>
  <c r="G12" i="5"/>
  <c r="G11" i="5"/>
  <c r="G10" i="5"/>
  <c r="G9" i="5"/>
  <c r="G8" i="5"/>
  <c r="G7" i="5"/>
  <c r="G6" i="5" s="1"/>
  <c r="F42" i="5"/>
  <c r="E42" i="5"/>
  <c r="D42" i="5"/>
  <c r="C42" i="5"/>
  <c r="B42" i="5"/>
  <c r="F36" i="5"/>
  <c r="E36" i="5"/>
  <c r="D36" i="5"/>
  <c r="C36" i="5"/>
  <c r="B36" i="5"/>
  <c r="F25" i="5"/>
  <c r="E25" i="5"/>
  <c r="D25" i="5"/>
  <c r="C25" i="5"/>
  <c r="B25" i="5"/>
  <c r="F16" i="5"/>
  <c r="E16" i="5"/>
  <c r="D16" i="5"/>
  <c r="C16" i="5"/>
  <c r="B16" i="5"/>
  <c r="F6" i="5"/>
  <c r="E6" i="5"/>
  <c r="D6" i="5"/>
  <c r="C6" i="5"/>
  <c r="B6" i="5"/>
  <c r="G52" i="4"/>
  <c r="F52" i="4"/>
  <c r="E52" i="4"/>
  <c r="D52" i="4"/>
  <c r="C52" i="4"/>
  <c r="B52" i="4"/>
  <c r="F50" i="4"/>
  <c r="F48" i="4"/>
  <c r="F46" i="4"/>
  <c r="F44" i="4"/>
  <c r="F42" i="4"/>
  <c r="F40" i="4"/>
  <c r="F38" i="4"/>
  <c r="D50" i="4"/>
  <c r="D48" i="4"/>
  <c r="D46" i="4"/>
  <c r="D44" i="4"/>
  <c r="D42" i="4"/>
  <c r="D40" i="4"/>
  <c r="D38" i="4"/>
  <c r="F30" i="4"/>
  <c r="E30" i="4"/>
  <c r="C30" i="4"/>
  <c r="B30" i="4"/>
  <c r="D28" i="4"/>
  <c r="G28" i="4" s="1"/>
  <c r="D27" i="4"/>
  <c r="G27" i="4" s="1"/>
  <c r="D26" i="4"/>
  <c r="D30" i="4" s="1"/>
  <c r="D25" i="4"/>
  <c r="G25" i="4" s="1"/>
  <c r="G14" i="4"/>
  <c r="G13" i="4"/>
  <c r="G12" i="4"/>
  <c r="G11" i="4"/>
  <c r="G10" i="4"/>
  <c r="G9" i="4"/>
  <c r="G8" i="4"/>
  <c r="G7" i="4"/>
  <c r="G16" i="4" s="1"/>
  <c r="F16" i="4"/>
  <c r="E16" i="4"/>
  <c r="D16" i="4"/>
  <c r="C16" i="4"/>
  <c r="B16" i="4"/>
  <c r="D14" i="4"/>
  <c r="D13" i="4"/>
  <c r="D12" i="4"/>
  <c r="D11" i="4"/>
  <c r="D10" i="4"/>
  <c r="D9" i="4"/>
  <c r="D8" i="4"/>
  <c r="D7" i="4"/>
  <c r="G14" i="8"/>
  <c r="G12" i="8"/>
  <c r="G10" i="8"/>
  <c r="G8" i="8"/>
  <c r="G6" i="8"/>
  <c r="G16" i="8" s="1"/>
  <c r="F16" i="8"/>
  <c r="E16" i="8"/>
  <c r="D16" i="8"/>
  <c r="C16" i="8"/>
  <c r="B16" i="8"/>
  <c r="D14" i="8"/>
  <c r="D12" i="8"/>
  <c r="D10" i="8"/>
  <c r="D8" i="8"/>
  <c r="D6" i="8"/>
  <c r="G76" i="6"/>
  <c r="G75" i="6"/>
  <c r="G74" i="6"/>
  <c r="G73" i="6"/>
  <c r="G72" i="6"/>
  <c r="G71" i="6"/>
  <c r="G70" i="6"/>
  <c r="G69" i="6" s="1"/>
  <c r="G68" i="6"/>
  <c r="G67" i="6"/>
  <c r="G66" i="6"/>
  <c r="G65" i="6" s="1"/>
  <c r="G64" i="6"/>
  <c r="G63" i="6"/>
  <c r="G62" i="6"/>
  <c r="G61" i="6"/>
  <c r="G60" i="6"/>
  <c r="G59" i="6"/>
  <c r="G58" i="6"/>
  <c r="G57" i="6" s="1"/>
  <c r="G56" i="6"/>
  <c r="G55" i="6"/>
  <c r="G54" i="6"/>
  <c r="G53" i="6" s="1"/>
  <c r="G52" i="6"/>
  <c r="G51" i="6"/>
  <c r="G50" i="6"/>
  <c r="G49" i="6"/>
  <c r="G48" i="6"/>
  <c r="G47" i="6"/>
  <c r="G46" i="6"/>
  <c r="G45" i="6"/>
  <c r="G43" i="6" s="1"/>
  <c r="G44" i="6"/>
  <c r="G42" i="6"/>
  <c r="G41" i="6"/>
  <c r="G40" i="6"/>
  <c r="G39" i="6"/>
  <c r="G38" i="6"/>
  <c r="G37" i="6"/>
  <c r="G36" i="6"/>
  <c r="G35" i="6"/>
  <c r="G34" i="6"/>
  <c r="G33" i="6" s="1"/>
  <c r="G32" i="6"/>
  <c r="G31" i="6"/>
  <c r="G30" i="6"/>
  <c r="G29" i="6"/>
  <c r="G28" i="6"/>
  <c r="G27" i="6"/>
  <c r="G26" i="6"/>
  <c r="G25" i="6"/>
  <c r="G23" i="6" s="1"/>
  <c r="G24" i="6"/>
  <c r="G22" i="6"/>
  <c r="G21" i="6"/>
  <c r="G20" i="6"/>
  <c r="G19" i="6"/>
  <c r="G18" i="6"/>
  <c r="G17" i="6"/>
  <c r="G16" i="6"/>
  <c r="G15" i="6"/>
  <c r="G14" i="6"/>
  <c r="G13" i="6" s="1"/>
  <c r="G12" i="6"/>
  <c r="G11" i="6"/>
  <c r="G10" i="6"/>
  <c r="G9" i="6"/>
  <c r="G8" i="6"/>
  <c r="G7" i="6"/>
  <c r="G6" i="6"/>
  <c r="G5" i="6" s="1"/>
  <c r="F77" i="6"/>
  <c r="E77" i="6"/>
  <c r="D77" i="6"/>
  <c r="C77" i="6"/>
  <c r="B77" i="6"/>
  <c r="F65" i="6"/>
  <c r="E65" i="6"/>
  <c r="D65" i="6"/>
  <c r="C65" i="6"/>
  <c r="B65" i="6"/>
  <c r="F57" i="6"/>
  <c r="E57" i="6"/>
  <c r="D57" i="6"/>
  <c r="C57" i="6"/>
  <c r="B57" i="6"/>
  <c r="F53" i="6"/>
  <c r="E53" i="6"/>
  <c r="D53" i="6"/>
  <c r="C53" i="6"/>
  <c r="B53" i="6"/>
  <c r="F43" i="6"/>
  <c r="E43" i="6"/>
  <c r="D43" i="6"/>
  <c r="C43" i="6"/>
  <c r="B43" i="6"/>
  <c r="F33" i="6"/>
  <c r="E33" i="6"/>
  <c r="D33" i="6"/>
  <c r="C33" i="6"/>
  <c r="B33" i="6"/>
  <c r="F23" i="6"/>
  <c r="E23" i="6"/>
  <c r="D23" i="6"/>
  <c r="C23" i="6"/>
  <c r="B23" i="6"/>
  <c r="F13" i="6"/>
  <c r="E13" i="6"/>
  <c r="D13" i="6"/>
  <c r="C13" i="6"/>
  <c r="B13" i="6"/>
  <c r="F5" i="6"/>
  <c r="E5" i="6"/>
  <c r="D5" i="6"/>
  <c r="C5" i="6"/>
  <c r="B5" i="6"/>
  <c r="G42" i="5" l="1"/>
  <c r="G26" i="4"/>
  <c r="G30" i="4" s="1"/>
  <c r="G77" i="6"/>
  <c r="F69" i="6"/>
  <c r="E69" i="6"/>
  <c r="D69" i="6"/>
  <c r="C69" i="6"/>
  <c r="B69" i="6"/>
</calcChain>
</file>

<file path=xl/sharedStrings.xml><?xml version="1.0" encoding="utf-8"?>
<sst xmlns="http://schemas.openxmlformats.org/spreadsheetml/2006/main" count="228" uniqueCount="149">
  <si>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</si>
  <si>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</si>
  <si>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</si>
  <si>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</si>
  <si>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</si>
  <si>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</si>
  <si>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</si>
  <si>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</si>
  <si>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</si>
  <si>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</si>
  <si>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</si>
  <si>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</si>
  <si>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</si>
  <si>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</si>
  <si>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</si>
  <si>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</si>
  <si>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</si>
  <si>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</si>
  <si>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</si>
  <si>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</si>
  <si>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</si>
  <si>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</si>
  <si>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</si>
  <si>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</si>
  <si>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</si>
  <si>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</si>
  <si>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</si>
  <si>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</si>
  <si>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</si>
  <si>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</si>
  <si>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</si>
  <si>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</si>
  <si>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</si>
  <si>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</si>
  <si>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</si>
  <si>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</si>
  <si>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</si>
  <si>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</si>
  <si>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</si>
  <si>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</si>
  <si>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</si>
  <si>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</si>
  <si>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</si>
  <si>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</si>
  <si>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</si>
  <si>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</si>
  <si>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</si>
  <si>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</si>
  <si>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</si>
  <si>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</si>
  <si>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</si>
  <si>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</si>
  <si>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</si>
  <si>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</si>
  <si>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</si>
  <si>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</si>
  <si>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</si>
  <si>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</si>
  <si>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</si>
  <si>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</si>
  <si>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</si>
  <si>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</si>
  <si>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</si>
  <si>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</si>
  <si>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</si>
  <si>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</si>
  <si>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</si>
  <si>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</si>
  <si>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</si>
  <si>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</si>
  <si>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</si>
  <si>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</si>
  <si>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</si>
  <si>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</si>
  <si>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</si>
  <si>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</si>
  <si>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</si>
  <si>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</si>
  <si>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</si>
  <si>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</si>
  <si>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</si>
  <si>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</si>
  <si>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</si>
  <si>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</si>
  <si>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</si>
  <si>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</si>
  <si>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</si>
  <si>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</si>
  <si>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</si>
  <si>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</si>
  <si>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</si>
  <si>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</si>
  <si>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</si>
  <si>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</si>
  <si>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</si>
  <si>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</si>
  <si>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</si>
  <si>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</si>
  <si>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</si>
  <si>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</si>
  <si>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</si>
  <si>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</si>
  <si>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</si>
  <si>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</si>
  <si>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</si>
  <si>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</si>
  <si>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</si>
  <si>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</si>
  <si>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</si>
  <si>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</si>
  <si>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</si>
  <si>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</si>
  <si>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</si>
  <si>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</si>
  <si>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</si>
  <si>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</si>
  <si>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</si>
  <si>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</si>
  <si>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</si>
  <si>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</si>
  <si>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</si>
  <si>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</si>
  <si>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</si>
  <si>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</si>
  <si>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</si>
  <si>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</si>
  <si>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</si>
  <si>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</si>
  <si>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SISTEMA PARA EL DESARROLLO INTEGRAL DE LA FAMILIA DE SAN LUIS PAZ, GTO.
ESTADO ANALÍTICO DEL EJERCICIO DEL PRESUPUESTO DE EGRESOS POR OBJETO DEL GASTO (CAPÍTULO Y CONCEPTO)
DEL 1 DE ENERO DEL 2024 AL 30 DE SEPTIEMBRE DEL 2024</t>
  </si>
  <si>
    <t>SISTEMA PARA EL DESARROLLO INTEGRAL DE LA FAMILIA DE SAN LUIS PAZ, GTO.
ESTADO ANALÍTICO DEL EJERCICIO DEL PRESUPUESTO DE EGRESOS 
CLASIFICACIÓN ECONÓMICA (POR TIPO DE GASTO)
DEL 1 DE ENERO DEL 2024 AL 30 DE SEPTIEMBRE DEL 2024</t>
  </si>
  <si>
    <t>SISTEMA PARA EL DESARROLLO INTEGRAL DE LA FAMILIA DE SAN LUIS PAZ, GTO.
ESTADO ANALÍTICO DEL EJERCICIO DEL PRESUPUESTO DE EGRESOS 
CLASIFICACIÓN FUNCIONAL (FINALIDAD Y FUNCIÓN)
 DEL 01 DE ENERO DEL 2024 AL 30 DE SEPTIEMBRE DEL 2024</t>
  </si>
  <si>
    <t>SECTOR PARAESTATAL DEL GOBIERNO MUNICIPAL DE SISTEMA PARA EL DESARROLLO INTEGRAL DE LA FAMILIA DE SAN LUIS PAZ, GTO.
ESTADO ANALÍTICO DEL EJERCICIO DEL PRESUPUESTO DE EGRESOS 
CLASIFICACIÓN ADMINISTRATIVA
DEL 1 DE ENERO DEL 2024 AL 30 DE SEPTIEMBRE DEL 2024</t>
  </si>
  <si>
    <t>GOBIERNO MUNICIPAL DE SISTEMA PARA EL DESARROLLO INTEGRAL DE LA FAMILIA DE SAN LUIS PAZ, GTO.
ESTADO ANALÍTICO DEL EJERCICIO DEL PRESUPUESTO DE EGRESOS 
CLASIFICACIÓN ADMINISTRATIVA
DEL 1 DE ENERO DEL 2024 AL 30 DE SEPTIEMBRE DEL 2024</t>
  </si>
  <si>
    <t>SISTEMA PARA EL DESARROLLO INTEGRAL DE LA FAMILIA DE SAN LUIS PAZ, GTO.
ESTADO ANALÍTICO DEL EJERCICIO DEL PRESUPUESTO DE EGRESOS 
CLASIFICACIÓN ADMINISTRATIVA
DEL 1 DE ENERO DEL 2024 AL 30 DE SEPTIEMBRE DEL 2024</t>
  </si>
  <si>
    <t>00010 Direccion</t>
  </si>
  <si>
    <t>00020 Presidencia</t>
  </si>
  <si>
    <t>00030 Contabilidad</t>
  </si>
  <si>
    <t>00040 Alimentario</t>
  </si>
  <si>
    <t>00060 Cadi</t>
  </si>
  <si>
    <t>00080 Centro Gerontologico</t>
  </si>
  <si>
    <t>00120 Centro de Rehabilitacion</t>
  </si>
  <si>
    <t>00170 Unidad de Prevencion y Atencion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</si>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</sst>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10" fillId="2" borderId="7" xfId="9" applyNumberFormat="1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3" xfId="9" applyFont="1" applyBorder="1" applyAlignment="1">
      <alignment horizontal="center" vertical="center"/>
    </xf>
    <xf numFmtId="0" fontId="10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6" fillId="0" borderId="12" xfId="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0" fillId="0" borderId="9" xfId="0" applyFont="1" applyBorder="1" applyAlignment="1" applyProtection="1">
      <alignment horizontal="left"/>
      <protection locked="0"/>
    </xf>
    <xf numFmtId="0" fontId="10" fillId="2" borderId="3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/>
    </xf>
    <xf numFmtId="0" fontId="10" fillId="2" borderId="6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Continuous" vertical="center" wrapText="1"/>
      <protection locked="0"/>
    </xf>
    <xf numFmtId="0" fontId="10" fillId="2" borderId="9" xfId="9" applyFont="1" applyFill="1" applyBorder="1" applyAlignment="1" applyProtection="1">
      <alignment horizontal="centerContinuous" vertical="center" wrapText="1"/>
      <protection locked="0"/>
    </xf>
    <xf numFmtId="0" fontId="10" fillId="2" borderId="10" xfId="9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10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6" fillId="0" borderId="0" xfId="0" applyFont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0" fillId="0" borderId="5" xfId="0" applyFont="1" applyBorder="1" applyAlignment="1" applyProtection="1">
      <alignment horizontal="left" indent="1"/>
      <protection locked="0"/>
    </xf>
    <xf numFmtId="0" fontId="10" fillId="0" borderId="5" xfId="0" applyFont="1" applyBorder="1" applyAlignment="1" applyProtection="1">
      <alignment horizontal="left" indent="2"/>
      <protection locked="0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</xf>
    <xf numFmtId="4" fontId="6" fillId="0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 applyFont="1" applyProtection="1">
      <protection locked="0"/>
    </xf>
    <xf numFmtId="4" fontId="10" fillId="0" borderId="13" xfId="0" applyNumberFormat="1" applyFont="1" applyBorder="1" applyProtection="1">
      <protection locked="0"/>
    </xf>
    <xf numFmtId="4" fontId="10" fillId="0" borderId="7" xfId="0" applyNumberFormat="1" applyFont="1" applyBorder="1" applyProtection="1">
      <protection locked="0"/>
    </xf>
    <xf numFmtId="0" fontId="6" fillId="0" borderId="0" xfId="0" applyFont="1" applyAlignment="1">
      <alignment horizontal="left" indent="2"/>
    </xf>
    <xf numFmtId="0" fontId="6" fillId="0" borderId="5" xfId="0" applyFont="1" applyBorder="1" applyAlignment="1">
      <alignment horizontal="left" indent="2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left" wrapText="1" indent="1"/>
    </xf>
    <xf numFmtId="0" fontId="12" fillId="0" borderId="0" xfId="7" applyFont="1" applyAlignment="1" applyProtection="1">
      <alignment vertical="top"/>
      <protection locked="0"/>
    </xf>
    <xf numFmtId="0" fontId="13" fillId="0" borderId="0" xfId="9" applyFont="1"/>
    <xf numFmtId="10" fontId="13" fillId="0" borderId="0" xfId="9" applyNumberFormat="1" applyFont="1"/>
    <xf numFmtId="0" fontId="13" fillId="0" borderId="5" xfId="9" applyFont="1" applyBorder="1"/>
    <xf numFmtId="10" fontId="13" fillId="0" borderId="5" xfId="9" applyNumberFormat="1" applyFont="1" applyBorder="1"/>
    <xf numFmtId="0" fontId="12" fillId="0" borderId="0" xfId="7" applyFont="1" applyAlignment="1" applyProtection="1">
      <alignment horizontal="left" vertical="top" wrapText="1"/>
      <protection locked="0"/>
    </xf>
    <xf numFmtId="0" fontId="12" fillId="0" borderId="5" xfId="7" applyFont="1" applyBorder="1" applyAlignment="1" applyProtection="1">
      <alignment vertical="top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12" xfId="9" applyNumberFormat="1" applyFont="1" applyFill="1" applyBorder="1" applyAlignment="1">
      <alignment horizontal="center" vertical="center" wrapText="1"/>
    </xf>
    <xf numFmtId="4" fontId="10" fillId="2" borderId="13" xfId="9" applyNumberFormat="1" applyFont="1" applyFill="1" applyBorder="1" applyAlignment="1">
      <alignment horizontal="center" vertical="center" wrapText="1"/>
    </xf>
    <xf numFmtId="0" fontId="12" fillId="0" borderId="0" xfId="7" applyFont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5" fillId="0" borderId="0" xfId="8" applyAlignment="1" applyProtection="1">
      <alignment horizontal="left" vertical="top" inden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5" xfId="8" applyFont="1" applyBorder="1" applyAlignment="1" applyProtection="1">
      <alignment vertical="top" wrapText="1"/>
      <protection locked="0"/>
    </xf>
    <xf numFmtId="4" fontId="6" fillId="0" borderId="5" xfId="8" applyNumberFormat="1" applyFont="1" applyBorder="1" applyAlignment="1" applyProtection="1">
      <alignment vertical="top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showGridLines="0" topLeftCell="A46" workbookViewId="0">
      <selection activeCell="A81" sqref="A81:E8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60" t="s">
        <v>128</v>
      </c>
      <c r="B1" s="61"/>
      <c r="C1" s="61"/>
      <c r="D1" s="61"/>
      <c r="E1" s="61"/>
      <c r="F1" s="61"/>
      <c r="G1" s="62"/>
    </row>
    <row r="2" spans="1:7" x14ac:dyDescent="0.2">
      <c r="A2" s="22"/>
      <c r="B2" s="25" t="s">
        <v>0</v>
      </c>
      <c r="C2" s="26"/>
      <c r="D2" s="26"/>
      <c r="E2" s="26"/>
      <c r="F2" s="27"/>
      <c r="G2" s="63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1" t="s">
        <v>10</v>
      </c>
      <c r="B5" s="37">
        <f>SUM(B6:B12)</f>
        <v>11716818.640000001</v>
      </c>
      <c r="C5" s="37">
        <f t="shared" ref="C5:G5" si="0">SUM(C6:C12)</f>
        <v>125000</v>
      </c>
      <c r="D5" s="5">
        <f t="shared" si="0"/>
        <v>11841818.640000001</v>
      </c>
      <c r="E5" s="37">
        <f t="shared" si="0"/>
        <v>7415921.2399999993</v>
      </c>
      <c r="F5" s="37">
        <f t="shared" si="0"/>
        <v>7415921.2399999993</v>
      </c>
      <c r="G5" s="5">
        <f t="shared" si="0"/>
        <v>4425897.4000000004</v>
      </c>
    </row>
    <row r="6" spans="1:7" x14ac:dyDescent="0.2">
      <c r="A6" s="49" t="s">
        <v>11</v>
      </c>
      <c r="B6" s="38">
        <v>7856525.9800000004</v>
      </c>
      <c r="C6" s="6">
        <v>0</v>
      </c>
      <c r="D6" s="6">
        <v>7856525.9800000004</v>
      </c>
      <c r="E6" s="6">
        <v>5640891.0199999996</v>
      </c>
      <c r="F6" s="6">
        <v>5640891.0199999996</v>
      </c>
      <c r="G6" s="6">
        <f>+D6-E6</f>
        <v>2215634.9600000009</v>
      </c>
    </row>
    <row r="7" spans="1:7" x14ac:dyDescent="0.2">
      <c r="A7" s="49" t="s">
        <v>12</v>
      </c>
      <c r="B7" s="38">
        <v>0</v>
      </c>
      <c r="C7" s="6">
        <v>0</v>
      </c>
      <c r="D7" s="6">
        <v>0</v>
      </c>
      <c r="E7" s="6">
        <v>0</v>
      </c>
      <c r="F7" s="6">
        <v>0</v>
      </c>
      <c r="G7" s="6">
        <f t="shared" ref="G7:G12" si="1">+D7-E7</f>
        <v>0</v>
      </c>
    </row>
    <row r="8" spans="1:7" x14ac:dyDescent="0.2">
      <c r="A8" s="49" t="s">
        <v>13</v>
      </c>
      <c r="B8" s="38">
        <v>1178478.8999999999</v>
      </c>
      <c r="C8" s="6">
        <v>0</v>
      </c>
      <c r="D8" s="6">
        <v>1178478.8999999999</v>
      </c>
      <c r="E8" s="6">
        <v>170855.06</v>
      </c>
      <c r="F8" s="6">
        <v>170855.06</v>
      </c>
      <c r="G8" s="6">
        <f t="shared" si="1"/>
        <v>1007623.8399999999</v>
      </c>
    </row>
    <row r="9" spans="1:7" x14ac:dyDescent="0.2">
      <c r="A9" s="49" t="s">
        <v>14</v>
      </c>
      <c r="B9" s="38">
        <v>2531813.7599999998</v>
      </c>
      <c r="C9" s="6">
        <v>0</v>
      </c>
      <c r="D9" s="6">
        <v>2531813.7599999998</v>
      </c>
      <c r="E9" s="6">
        <v>1512521.12</v>
      </c>
      <c r="F9" s="6">
        <v>1512521.12</v>
      </c>
      <c r="G9" s="6">
        <f t="shared" si="1"/>
        <v>1019292.6399999997</v>
      </c>
    </row>
    <row r="10" spans="1:7" x14ac:dyDescent="0.2">
      <c r="A10" s="49" t="s">
        <v>15</v>
      </c>
      <c r="B10" s="38">
        <v>150000</v>
      </c>
      <c r="C10" s="6">
        <v>125000</v>
      </c>
      <c r="D10" s="6">
        <v>275000</v>
      </c>
      <c r="E10" s="6">
        <v>91654.04</v>
      </c>
      <c r="F10" s="6">
        <v>91654.04</v>
      </c>
      <c r="G10" s="6">
        <f t="shared" si="1"/>
        <v>183345.96000000002</v>
      </c>
    </row>
    <row r="11" spans="1:7" x14ac:dyDescent="0.2">
      <c r="A11" s="49" t="s">
        <v>16</v>
      </c>
      <c r="B11" s="38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49" t="s">
        <v>17</v>
      </c>
      <c r="B12" s="38">
        <v>0</v>
      </c>
      <c r="C12" s="6">
        <v>0</v>
      </c>
      <c r="D12" s="6"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51" t="s">
        <v>122</v>
      </c>
      <c r="B13" s="44">
        <f>SUM(B14:B22)</f>
        <v>687500</v>
      </c>
      <c r="C13" s="44">
        <f t="shared" ref="C13:G13" si="2">SUM(C14:C22)</f>
        <v>329088</v>
      </c>
      <c r="D13" s="6">
        <f t="shared" si="2"/>
        <v>1016588</v>
      </c>
      <c r="E13" s="44">
        <f t="shared" si="2"/>
        <v>699184.87000000011</v>
      </c>
      <c r="F13" s="44">
        <f t="shared" si="2"/>
        <v>699184.87000000011</v>
      </c>
      <c r="G13" s="6">
        <f t="shared" si="2"/>
        <v>317403.13</v>
      </c>
    </row>
    <row r="14" spans="1:7" x14ac:dyDescent="0.2">
      <c r="A14" s="49" t="s">
        <v>18</v>
      </c>
      <c r="B14" s="38">
        <v>77500</v>
      </c>
      <c r="C14" s="6">
        <v>34000</v>
      </c>
      <c r="D14" s="6">
        <v>111500</v>
      </c>
      <c r="E14" s="6">
        <v>87683.54</v>
      </c>
      <c r="F14" s="6">
        <v>87683.54</v>
      </c>
      <c r="G14" s="6">
        <f t="shared" ref="G14:G22" si="3">+D14-E14</f>
        <v>23816.460000000006</v>
      </c>
    </row>
    <row r="15" spans="1:7" x14ac:dyDescent="0.2">
      <c r="A15" s="49" t="s">
        <v>19</v>
      </c>
      <c r="B15" s="38">
        <v>175000</v>
      </c>
      <c r="C15" s="6">
        <v>80000</v>
      </c>
      <c r="D15" s="6">
        <v>255000</v>
      </c>
      <c r="E15" s="6">
        <v>189892.5</v>
      </c>
      <c r="F15" s="6">
        <v>189892.5</v>
      </c>
      <c r="G15" s="6">
        <f t="shared" si="3"/>
        <v>65107.5</v>
      </c>
    </row>
    <row r="16" spans="1:7" x14ac:dyDescent="0.2">
      <c r="A16" s="49" t="s">
        <v>20</v>
      </c>
      <c r="B16" s="38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49" t="s">
        <v>21</v>
      </c>
      <c r="B17" s="38">
        <v>76000</v>
      </c>
      <c r="C17" s="6">
        <v>5500</v>
      </c>
      <c r="D17" s="6">
        <v>81500</v>
      </c>
      <c r="E17" s="6">
        <v>52926.77</v>
      </c>
      <c r="F17" s="6">
        <v>52926.77</v>
      </c>
      <c r="G17" s="6">
        <f t="shared" si="3"/>
        <v>28573.230000000003</v>
      </c>
    </row>
    <row r="18" spans="1:7" x14ac:dyDescent="0.2">
      <c r="A18" s="49" t="s">
        <v>22</v>
      </c>
      <c r="B18" s="38">
        <v>19000</v>
      </c>
      <c r="C18" s="6">
        <v>0</v>
      </c>
      <c r="D18" s="6">
        <v>19000</v>
      </c>
      <c r="E18" s="6">
        <v>8489.33</v>
      </c>
      <c r="F18" s="6">
        <v>8489.33</v>
      </c>
      <c r="G18" s="6">
        <f t="shared" si="3"/>
        <v>10510.67</v>
      </c>
    </row>
    <row r="19" spans="1:7" x14ac:dyDescent="0.2">
      <c r="A19" s="49" t="s">
        <v>23</v>
      </c>
      <c r="B19" s="38">
        <v>192000</v>
      </c>
      <c r="C19" s="6">
        <v>159000</v>
      </c>
      <c r="D19" s="6">
        <v>351000</v>
      </c>
      <c r="E19" s="6">
        <v>239714.38</v>
      </c>
      <c r="F19" s="6">
        <v>239714.38</v>
      </c>
      <c r="G19" s="6">
        <f t="shared" si="3"/>
        <v>111285.62</v>
      </c>
    </row>
    <row r="20" spans="1:7" x14ac:dyDescent="0.2">
      <c r="A20" s="49" t="s">
        <v>24</v>
      </c>
      <c r="B20" s="38">
        <v>25000</v>
      </c>
      <c r="C20" s="6">
        <v>10000</v>
      </c>
      <c r="D20" s="6">
        <v>35000</v>
      </c>
      <c r="E20" s="6">
        <v>12367.8</v>
      </c>
      <c r="F20" s="6">
        <v>12367.8</v>
      </c>
      <c r="G20" s="6">
        <f t="shared" si="3"/>
        <v>22632.2</v>
      </c>
    </row>
    <row r="21" spans="1:7" x14ac:dyDescent="0.2">
      <c r="A21" s="49" t="s">
        <v>25</v>
      </c>
      <c r="B21" s="38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49" t="s">
        <v>26</v>
      </c>
      <c r="B22" s="38">
        <v>123000</v>
      </c>
      <c r="C22" s="6">
        <v>40588</v>
      </c>
      <c r="D22" s="6">
        <v>163588</v>
      </c>
      <c r="E22" s="6">
        <v>108110.55</v>
      </c>
      <c r="F22" s="6">
        <v>108110.55</v>
      </c>
      <c r="G22" s="6">
        <f t="shared" si="3"/>
        <v>55477.45</v>
      </c>
    </row>
    <row r="23" spans="1:7" x14ac:dyDescent="0.2">
      <c r="A23" s="51" t="s">
        <v>27</v>
      </c>
      <c r="B23" s="44">
        <f>SUM(B24:B32)</f>
        <v>1199748.8199999998</v>
      </c>
      <c r="C23" s="44">
        <f t="shared" ref="C23:G23" si="4">SUM(C24:C32)</f>
        <v>113600</v>
      </c>
      <c r="D23" s="6">
        <f t="shared" si="4"/>
        <v>1313348.8199999998</v>
      </c>
      <c r="E23" s="44">
        <f t="shared" si="4"/>
        <v>849215.47</v>
      </c>
      <c r="F23" s="44">
        <f t="shared" si="4"/>
        <v>849215.47</v>
      </c>
      <c r="G23" s="6">
        <f t="shared" si="4"/>
        <v>464133.34999999992</v>
      </c>
    </row>
    <row r="24" spans="1:7" x14ac:dyDescent="0.2">
      <c r="A24" s="49" t="s">
        <v>28</v>
      </c>
      <c r="B24" s="38">
        <v>281500</v>
      </c>
      <c r="C24" s="6">
        <v>64600</v>
      </c>
      <c r="D24" s="6">
        <v>346100</v>
      </c>
      <c r="E24" s="6">
        <v>223045.28</v>
      </c>
      <c r="F24" s="6">
        <v>223045.28</v>
      </c>
      <c r="G24" s="6">
        <f t="shared" ref="G24:G32" si="5">+D24-E24</f>
        <v>123054.72</v>
      </c>
    </row>
    <row r="25" spans="1:7" x14ac:dyDescent="0.2">
      <c r="A25" s="49" t="s">
        <v>29</v>
      </c>
      <c r="B25" s="38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5"/>
        <v>0</v>
      </c>
    </row>
    <row r="26" spans="1:7" x14ac:dyDescent="0.2">
      <c r="A26" s="49" t="s">
        <v>30</v>
      </c>
      <c r="B26" s="38">
        <v>70000</v>
      </c>
      <c r="C26" s="6">
        <v>2000</v>
      </c>
      <c r="D26" s="6">
        <v>72000</v>
      </c>
      <c r="E26" s="6">
        <v>21970.38</v>
      </c>
      <c r="F26" s="6">
        <v>21970.38</v>
      </c>
      <c r="G26" s="6">
        <f t="shared" si="5"/>
        <v>50029.619999999995</v>
      </c>
    </row>
    <row r="27" spans="1:7" x14ac:dyDescent="0.2">
      <c r="A27" s="49" t="s">
        <v>31</v>
      </c>
      <c r="B27" s="38">
        <v>40000</v>
      </c>
      <c r="C27" s="6">
        <v>1000</v>
      </c>
      <c r="D27" s="6">
        <v>41000</v>
      </c>
      <c r="E27" s="6">
        <v>24531.11</v>
      </c>
      <c r="F27" s="6">
        <v>24531.11</v>
      </c>
      <c r="G27" s="6">
        <f t="shared" si="5"/>
        <v>16468.89</v>
      </c>
    </row>
    <row r="28" spans="1:7" x14ac:dyDescent="0.2">
      <c r="A28" s="49" t="s">
        <v>32</v>
      </c>
      <c r="B28" s="38">
        <v>120000</v>
      </c>
      <c r="C28" s="6">
        <v>19500</v>
      </c>
      <c r="D28" s="6">
        <v>139500</v>
      </c>
      <c r="E28" s="6">
        <v>64145.81</v>
      </c>
      <c r="F28" s="6">
        <v>64145.81</v>
      </c>
      <c r="G28" s="6">
        <f t="shared" si="5"/>
        <v>75354.19</v>
      </c>
    </row>
    <row r="29" spans="1:7" x14ac:dyDescent="0.2">
      <c r="A29" s="49" t="s">
        <v>33</v>
      </c>
      <c r="B29" s="38">
        <v>0</v>
      </c>
      <c r="C29" s="6">
        <v>0</v>
      </c>
      <c r="D29" s="6">
        <v>0</v>
      </c>
      <c r="E29" s="6">
        <v>0</v>
      </c>
      <c r="F29" s="6">
        <v>0</v>
      </c>
      <c r="G29" s="6">
        <f t="shared" si="5"/>
        <v>0</v>
      </c>
    </row>
    <row r="30" spans="1:7" x14ac:dyDescent="0.2">
      <c r="A30" s="49" t="s">
        <v>34</v>
      </c>
      <c r="B30" s="38">
        <v>36000</v>
      </c>
      <c r="C30" s="6">
        <v>24500</v>
      </c>
      <c r="D30" s="6">
        <v>60500</v>
      </c>
      <c r="E30" s="6">
        <v>31897.7</v>
      </c>
      <c r="F30" s="6">
        <v>31897.7</v>
      </c>
      <c r="G30" s="6">
        <f t="shared" si="5"/>
        <v>28602.3</v>
      </c>
    </row>
    <row r="31" spans="1:7" x14ac:dyDescent="0.2">
      <c r="A31" s="49" t="s">
        <v>35</v>
      </c>
      <c r="B31" s="38">
        <v>363198.66</v>
      </c>
      <c r="C31" s="6">
        <v>2000</v>
      </c>
      <c r="D31" s="6">
        <v>365198.66</v>
      </c>
      <c r="E31" s="6">
        <v>320551.26</v>
      </c>
      <c r="F31" s="6">
        <v>320551.26</v>
      </c>
      <c r="G31" s="6">
        <f t="shared" si="5"/>
        <v>44647.399999999965</v>
      </c>
    </row>
    <row r="32" spans="1:7" x14ac:dyDescent="0.2">
      <c r="A32" s="49" t="s">
        <v>36</v>
      </c>
      <c r="B32" s="38">
        <v>289050.15999999997</v>
      </c>
      <c r="C32" s="6">
        <v>0</v>
      </c>
      <c r="D32" s="6">
        <v>289050.15999999997</v>
      </c>
      <c r="E32" s="6">
        <v>163073.93</v>
      </c>
      <c r="F32" s="6">
        <v>163073.93</v>
      </c>
      <c r="G32" s="6">
        <f t="shared" si="5"/>
        <v>125976.22999999998</v>
      </c>
    </row>
    <row r="33" spans="1:7" x14ac:dyDescent="0.2">
      <c r="A33" s="51" t="s">
        <v>123</v>
      </c>
      <c r="B33" s="44">
        <f>SUM(B34:B42)</f>
        <v>153000</v>
      </c>
      <c r="C33" s="44">
        <f t="shared" ref="C33:G33" si="6">SUM(C34:C42)</f>
        <v>120000</v>
      </c>
      <c r="D33" s="6">
        <f t="shared" si="6"/>
        <v>273000</v>
      </c>
      <c r="E33" s="44">
        <f t="shared" si="6"/>
        <v>246058.6</v>
      </c>
      <c r="F33" s="44">
        <f t="shared" si="6"/>
        <v>246058.6</v>
      </c>
      <c r="G33" s="6">
        <f t="shared" si="6"/>
        <v>26941.399999999994</v>
      </c>
    </row>
    <row r="34" spans="1:7" x14ac:dyDescent="0.2">
      <c r="A34" s="49" t="s">
        <v>37</v>
      </c>
      <c r="B34" s="38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ref="G34:G42" si="7">+D34-E34</f>
        <v>0</v>
      </c>
    </row>
    <row r="35" spans="1:7" x14ac:dyDescent="0.2">
      <c r="A35" s="49" t="s">
        <v>38</v>
      </c>
      <c r="B35" s="38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7"/>
        <v>0</v>
      </c>
    </row>
    <row r="36" spans="1:7" x14ac:dyDescent="0.2">
      <c r="A36" s="49" t="s">
        <v>39</v>
      </c>
      <c r="B36" s="38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49" t="s">
        <v>40</v>
      </c>
      <c r="B37" s="38">
        <v>153000</v>
      </c>
      <c r="C37" s="6">
        <v>120000</v>
      </c>
      <c r="D37" s="6">
        <v>273000</v>
      </c>
      <c r="E37" s="6">
        <v>246058.6</v>
      </c>
      <c r="F37" s="6">
        <v>246058.6</v>
      </c>
      <c r="G37" s="6">
        <f t="shared" si="7"/>
        <v>26941.399999999994</v>
      </c>
    </row>
    <row r="38" spans="1:7" x14ac:dyDescent="0.2">
      <c r="A38" s="49" t="s">
        <v>41</v>
      </c>
      <c r="B38" s="38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49" t="s">
        <v>42</v>
      </c>
      <c r="B39" s="38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7"/>
        <v>0</v>
      </c>
    </row>
    <row r="40" spans="1:7" x14ac:dyDescent="0.2">
      <c r="A40" s="49" t="s">
        <v>43</v>
      </c>
      <c r="B40" s="38">
        <v>0</v>
      </c>
      <c r="C40" s="6">
        <v>0</v>
      </c>
      <c r="D40" s="6">
        <v>0</v>
      </c>
      <c r="E40" s="6">
        <v>0</v>
      </c>
      <c r="F40" s="6">
        <v>0</v>
      </c>
      <c r="G40" s="6">
        <f t="shared" si="7"/>
        <v>0</v>
      </c>
    </row>
    <row r="41" spans="1:7" x14ac:dyDescent="0.2">
      <c r="A41" s="49" t="s">
        <v>44</v>
      </c>
      <c r="B41" s="38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7"/>
        <v>0</v>
      </c>
    </row>
    <row r="42" spans="1:7" x14ac:dyDescent="0.2">
      <c r="A42" s="49" t="s">
        <v>45</v>
      </c>
      <c r="B42" s="38">
        <v>0</v>
      </c>
      <c r="C42" s="6">
        <v>0</v>
      </c>
      <c r="D42" s="6">
        <v>0</v>
      </c>
      <c r="E42" s="6">
        <v>0</v>
      </c>
      <c r="F42" s="6">
        <v>0</v>
      </c>
      <c r="G42" s="6">
        <f t="shared" si="7"/>
        <v>0</v>
      </c>
    </row>
    <row r="43" spans="1:7" x14ac:dyDescent="0.2">
      <c r="A43" s="51" t="s">
        <v>124</v>
      </c>
      <c r="B43" s="44">
        <f>SUM(B44:B52)</f>
        <v>7000</v>
      </c>
      <c r="C43" s="44">
        <f t="shared" ref="C43:G43" si="8">SUM(C44:C52)</f>
        <v>19312</v>
      </c>
      <c r="D43" s="6">
        <f t="shared" si="8"/>
        <v>26312</v>
      </c>
      <c r="E43" s="44">
        <f t="shared" si="8"/>
        <v>18850</v>
      </c>
      <c r="F43" s="44">
        <f t="shared" si="8"/>
        <v>18850</v>
      </c>
      <c r="G43" s="6">
        <f t="shared" si="8"/>
        <v>7462</v>
      </c>
    </row>
    <row r="44" spans="1:7" x14ac:dyDescent="0.2">
      <c r="A44" s="49" t="s">
        <v>46</v>
      </c>
      <c r="B44" s="38">
        <v>7000</v>
      </c>
      <c r="C44" s="6">
        <v>19312</v>
      </c>
      <c r="D44" s="6">
        <v>26312</v>
      </c>
      <c r="E44" s="6">
        <v>18850</v>
      </c>
      <c r="F44" s="6">
        <v>18850</v>
      </c>
      <c r="G44" s="6">
        <f t="shared" ref="G44:G52" si="9">+D44-E44</f>
        <v>7462</v>
      </c>
    </row>
    <row r="45" spans="1:7" x14ac:dyDescent="0.2">
      <c r="A45" s="49" t="s">
        <v>47</v>
      </c>
      <c r="B45" s="38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si="9"/>
        <v>0</v>
      </c>
    </row>
    <row r="46" spans="1:7" x14ac:dyDescent="0.2">
      <c r="A46" s="49" t="s">
        <v>48</v>
      </c>
      <c r="B46" s="38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9"/>
        <v>0</v>
      </c>
    </row>
    <row r="47" spans="1:7" x14ac:dyDescent="0.2">
      <c r="A47" s="49" t="s">
        <v>49</v>
      </c>
      <c r="B47" s="38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9"/>
        <v>0</v>
      </c>
    </row>
    <row r="48" spans="1:7" x14ac:dyDescent="0.2">
      <c r="A48" s="49" t="s">
        <v>50</v>
      </c>
      <c r="B48" s="38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9"/>
        <v>0</v>
      </c>
    </row>
    <row r="49" spans="1:7" x14ac:dyDescent="0.2">
      <c r="A49" s="49" t="s">
        <v>51</v>
      </c>
      <c r="B49" s="38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9"/>
        <v>0</v>
      </c>
    </row>
    <row r="50" spans="1:7" x14ac:dyDescent="0.2">
      <c r="A50" s="49" t="s">
        <v>52</v>
      </c>
      <c r="B50" s="38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9"/>
        <v>0</v>
      </c>
    </row>
    <row r="51" spans="1:7" x14ac:dyDescent="0.2">
      <c r="A51" s="49" t="s">
        <v>53</v>
      </c>
      <c r="B51" s="38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9"/>
        <v>0</v>
      </c>
    </row>
    <row r="52" spans="1:7" x14ac:dyDescent="0.2">
      <c r="A52" s="49" t="s">
        <v>54</v>
      </c>
      <c r="B52" s="38">
        <v>0</v>
      </c>
      <c r="C52" s="6">
        <v>0</v>
      </c>
      <c r="D52" s="6">
        <v>0</v>
      </c>
      <c r="E52" s="6">
        <v>0</v>
      </c>
      <c r="F52" s="6">
        <v>0</v>
      </c>
      <c r="G52" s="6">
        <f t="shared" si="9"/>
        <v>0</v>
      </c>
    </row>
    <row r="53" spans="1:7" x14ac:dyDescent="0.2">
      <c r="A53" s="51" t="s">
        <v>55</v>
      </c>
      <c r="B53" s="44">
        <f>SUM(B54:B56)</f>
        <v>0</v>
      </c>
      <c r="C53" s="44">
        <f t="shared" ref="C53:G53" si="10">SUM(C54:C56)</f>
        <v>0</v>
      </c>
      <c r="D53" s="6">
        <f t="shared" si="10"/>
        <v>0</v>
      </c>
      <c r="E53" s="44">
        <f t="shared" si="10"/>
        <v>0</v>
      </c>
      <c r="F53" s="44">
        <f t="shared" si="10"/>
        <v>0</v>
      </c>
      <c r="G53" s="6">
        <f t="shared" si="10"/>
        <v>0</v>
      </c>
    </row>
    <row r="54" spans="1:7" x14ac:dyDescent="0.2">
      <c r="A54" s="49" t="s">
        <v>56</v>
      </c>
      <c r="B54" s="38">
        <v>0</v>
      </c>
      <c r="C54" s="6">
        <v>0</v>
      </c>
      <c r="D54" s="6">
        <v>0</v>
      </c>
      <c r="E54" s="6">
        <v>0</v>
      </c>
      <c r="F54" s="6">
        <v>0</v>
      </c>
      <c r="G54" s="6">
        <f t="shared" ref="G54:G56" si="11">+D54-E54</f>
        <v>0</v>
      </c>
    </row>
    <row r="55" spans="1:7" x14ac:dyDescent="0.2">
      <c r="A55" s="49" t="s">
        <v>57</v>
      </c>
      <c r="B55" s="38">
        <v>0</v>
      </c>
      <c r="C55" s="6">
        <v>0</v>
      </c>
      <c r="D55" s="6">
        <v>0</v>
      </c>
      <c r="E55" s="6">
        <v>0</v>
      </c>
      <c r="F55" s="6">
        <v>0</v>
      </c>
      <c r="G55" s="6">
        <f t="shared" si="11"/>
        <v>0</v>
      </c>
    </row>
    <row r="56" spans="1:7" x14ac:dyDescent="0.2">
      <c r="A56" s="49" t="s">
        <v>58</v>
      </c>
      <c r="B56" s="38">
        <v>0</v>
      </c>
      <c r="C56" s="6">
        <v>0</v>
      </c>
      <c r="D56" s="6">
        <v>0</v>
      </c>
      <c r="E56" s="6">
        <v>0</v>
      </c>
      <c r="F56" s="6">
        <v>0</v>
      </c>
      <c r="G56" s="6">
        <f t="shared" si="11"/>
        <v>0</v>
      </c>
    </row>
    <row r="57" spans="1:7" x14ac:dyDescent="0.2">
      <c r="A57" s="51" t="s">
        <v>125</v>
      </c>
      <c r="B57" s="44">
        <f>SUM(B58:B64)</f>
        <v>0</v>
      </c>
      <c r="C57" s="44">
        <f t="shared" ref="C57:G57" si="12">SUM(C58:C64)</f>
        <v>0</v>
      </c>
      <c r="D57" s="6">
        <f t="shared" si="12"/>
        <v>0</v>
      </c>
      <c r="E57" s="44">
        <f t="shared" si="12"/>
        <v>0</v>
      </c>
      <c r="F57" s="44">
        <f t="shared" si="12"/>
        <v>0</v>
      </c>
      <c r="G57" s="6">
        <f t="shared" si="12"/>
        <v>0</v>
      </c>
    </row>
    <row r="58" spans="1:7" x14ac:dyDescent="0.2">
      <c r="A58" s="49" t="s">
        <v>59</v>
      </c>
      <c r="B58" s="38">
        <v>0</v>
      </c>
      <c r="C58" s="6">
        <v>0</v>
      </c>
      <c r="D58" s="6">
        <v>0</v>
      </c>
      <c r="E58" s="6">
        <v>0</v>
      </c>
      <c r="F58" s="6">
        <v>0</v>
      </c>
      <c r="G58" s="6">
        <f t="shared" ref="G58:G64" si="13">+D58-E58</f>
        <v>0</v>
      </c>
    </row>
    <row r="59" spans="1:7" x14ac:dyDescent="0.2">
      <c r="A59" s="49" t="s">
        <v>60</v>
      </c>
      <c r="B59" s="38">
        <v>0</v>
      </c>
      <c r="C59" s="6">
        <v>0</v>
      </c>
      <c r="D59" s="6">
        <v>0</v>
      </c>
      <c r="E59" s="6">
        <v>0</v>
      </c>
      <c r="F59" s="6">
        <v>0</v>
      </c>
      <c r="G59" s="6">
        <f t="shared" si="13"/>
        <v>0</v>
      </c>
    </row>
    <row r="60" spans="1:7" x14ac:dyDescent="0.2">
      <c r="A60" s="49" t="s">
        <v>61</v>
      </c>
      <c r="B60" s="38">
        <v>0</v>
      </c>
      <c r="C60" s="6">
        <v>0</v>
      </c>
      <c r="D60" s="6">
        <v>0</v>
      </c>
      <c r="E60" s="6">
        <v>0</v>
      </c>
      <c r="F60" s="6">
        <v>0</v>
      </c>
      <c r="G60" s="6">
        <f t="shared" si="13"/>
        <v>0</v>
      </c>
    </row>
    <row r="61" spans="1:7" x14ac:dyDescent="0.2">
      <c r="A61" s="49" t="s">
        <v>62</v>
      </c>
      <c r="B61" s="38">
        <v>0</v>
      </c>
      <c r="C61" s="6">
        <v>0</v>
      </c>
      <c r="D61" s="6">
        <v>0</v>
      </c>
      <c r="E61" s="6">
        <v>0</v>
      </c>
      <c r="F61" s="6">
        <v>0</v>
      </c>
      <c r="G61" s="6">
        <f t="shared" si="13"/>
        <v>0</v>
      </c>
    </row>
    <row r="62" spans="1:7" x14ac:dyDescent="0.2">
      <c r="A62" s="49" t="s">
        <v>63</v>
      </c>
      <c r="B62" s="38">
        <v>0</v>
      </c>
      <c r="C62" s="6">
        <v>0</v>
      </c>
      <c r="D62" s="6">
        <v>0</v>
      </c>
      <c r="E62" s="6">
        <v>0</v>
      </c>
      <c r="F62" s="6">
        <v>0</v>
      </c>
      <c r="G62" s="6">
        <f t="shared" si="13"/>
        <v>0</v>
      </c>
    </row>
    <row r="63" spans="1:7" x14ac:dyDescent="0.2">
      <c r="A63" s="49" t="s">
        <v>64</v>
      </c>
      <c r="B63" s="38">
        <v>0</v>
      </c>
      <c r="C63" s="6">
        <v>0</v>
      </c>
      <c r="D63" s="6">
        <v>0</v>
      </c>
      <c r="E63" s="6">
        <v>0</v>
      </c>
      <c r="F63" s="6">
        <v>0</v>
      </c>
      <c r="G63" s="6">
        <f t="shared" si="13"/>
        <v>0</v>
      </c>
    </row>
    <row r="64" spans="1:7" x14ac:dyDescent="0.2">
      <c r="A64" s="49" t="s">
        <v>65</v>
      </c>
      <c r="B64" s="38">
        <v>0</v>
      </c>
      <c r="C64" s="6">
        <v>0</v>
      </c>
      <c r="D64" s="6">
        <v>0</v>
      </c>
      <c r="E64" s="6">
        <v>0</v>
      </c>
      <c r="F64" s="6">
        <v>0</v>
      </c>
      <c r="G64" s="6">
        <f t="shared" si="13"/>
        <v>0</v>
      </c>
    </row>
    <row r="65" spans="1:7" x14ac:dyDescent="0.2">
      <c r="A65" s="51" t="s">
        <v>126</v>
      </c>
      <c r="B65" s="44">
        <f>SUM(B66:B68)</f>
        <v>200000</v>
      </c>
      <c r="C65" s="44">
        <f t="shared" ref="C65:G65" si="14">SUM(C66:C68)</f>
        <v>0</v>
      </c>
      <c r="D65" s="6">
        <f t="shared" si="14"/>
        <v>200000</v>
      </c>
      <c r="E65" s="44">
        <f t="shared" si="14"/>
        <v>101760</v>
      </c>
      <c r="F65" s="44">
        <f t="shared" si="14"/>
        <v>101760</v>
      </c>
      <c r="G65" s="6">
        <f t="shared" si="14"/>
        <v>98240</v>
      </c>
    </row>
    <row r="66" spans="1:7" x14ac:dyDescent="0.2">
      <c r="A66" s="49" t="s">
        <v>66</v>
      </c>
      <c r="B66" s="38">
        <v>0</v>
      </c>
      <c r="C66" s="6">
        <v>0</v>
      </c>
      <c r="D66" s="6">
        <v>0</v>
      </c>
      <c r="E66" s="6">
        <v>0</v>
      </c>
      <c r="F66" s="6">
        <v>0</v>
      </c>
      <c r="G66" s="6">
        <f t="shared" ref="G66:G68" si="15">+D66-E66</f>
        <v>0</v>
      </c>
    </row>
    <row r="67" spans="1:7" x14ac:dyDescent="0.2">
      <c r="A67" s="49" t="s">
        <v>67</v>
      </c>
      <c r="B67" s="38">
        <v>200000</v>
      </c>
      <c r="C67" s="6">
        <v>0</v>
      </c>
      <c r="D67" s="6">
        <v>200000</v>
      </c>
      <c r="E67" s="6">
        <v>101760</v>
      </c>
      <c r="F67" s="6">
        <v>101760</v>
      </c>
      <c r="G67" s="6">
        <f t="shared" si="15"/>
        <v>98240</v>
      </c>
    </row>
    <row r="68" spans="1:7" x14ac:dyDescent="0.2">
      <c r="A68" s="49" t="s">
        <v>68</v>
      </c>
      <c r="B68" s="38">
        <v>0</v>
      </c>
      <c r="C68" s="6">
        <v>0</v>
      </c>
      <c r="D68" s="6">
        <v>0</v>
      </c>
      <c r="E68" s="6">
        <v>0</v>
      </c>
      <c r="F68" s="6">
        <v>0</v>
      </c>
      <c r="G68" s="6">
        <f t="shared" si="15"/>
        <v>0</v>
      </c>
    </row>
    <row r="69" spans="1:7" x14ac:dyDescent="0.2">
      <c r="A69" s="51" t="s">
        <v>69</v>
      </c>
      <c r="B69" s="38">
        <f>SUM(B70:B76)</f>
        <v>0</v>
      </c>
      <c r="C69" s="38">
        <f t="shared" ref="C69:F69" si="16">SUM(C70:C76)</f>
        <v>0</v>
      </c>
      <c r="D69" s="38">
        <f t="shared" si="16"/>
        <v>0</v>
      </c>
      <c r="E69" s="38">
        <f t="shared" si="16"/>
        <v>0</v>
      </c>
      <c r="F69" s="38">
        <f t="shared" si="16"/>
        <v>0</v>
      </c>
      <c r="G69" s="6">
        <f t="shared" ref="G69" si="17">SUM(G70:G76)</f>
        <v>0</v>
      </c>
    </row>
    <row r="70" spans="1:7" x14ac:dyDescent="0.2">
      <c r="A70" s="49" t="s">
        <v>70</v>
      </c>
      <c r="B70" s="38">
        <v>0</v>
      </c>
      <c r="C70" s="6">
        <v>0</v>
      </c>
      <c r="D70" s="6">
        <v>0</v>
      </c>
      <c r="E70" s="6">
        <v>0</v>
      </c>
      <c r="F70" s="6">
        <v>0</v>
      </c>
      <c r="G70" s="6">
        <f t="shared" ref="G70:G76" si="18">+D70-E70</f>
        <v>0</v>
      </c>
    </row>
    <row r="71" spans="1:7" x14ac:dyDescent="0.2">
      <c r="A71" s="49" t="s">
        <v>71</v>
      </c>
      <c r="B71" s="38">
        <v>0</v>
      </c>
      <c r="C71" s="6">
        <v>0</v>
      </c>
      <c r="D71" s="6">
        <v>0</v>
      </c>
      <c r="E71" s="6">
        <v>0</v>
      </c>
      <c r="F71" s="6">
        <v>0</v>
      </c>
      <c r="G71" s="6">
        <f t="shared" si="18"/>
        <v>0</v>
      </c>
    </row>
    <row r="72" spans="1:7" x14ac:dyDescent="0.2">
      <c r="A72" s="49" t="s">
        <v>72</v>
      </c>
      <c r="B72" s="38">
        <v>0</v>
      </c>
      <c r="C72" s="6">
        <v>0</v>
      </c>
      <c r="D72" s="6">
        <v>0</v>
      </c>
      <c r="E72" s="6">
        <v>0</v>
      </c>
      <c r="F72" s="6">
        <v>0</v>
      </c>
      <c r="G72" s="6">
        <f t="shared" si="18"/>
        <v>0</v>
      </c>
    </row>
    <row r="73" spans="1:7" x14ac:dyDescent="0.2">
      <c r="A73" s="49" t="s">
        <v>73</v>
      </c>
      <c r="B73" s="38">
        <v>0</v>
      </c>
      <c r="C73" s="6">
        <v>0</v>
      </c>
      <c r="D73" s="6">
        <v>0</v>
      </c>
      <c r="E73" s="6">
        <v>0</v>
      </c>
      <c r="F73" s="6">
        <v>0</v>
      </c>
      <c r="G73" s="6">
        <f t="shared" si="18"/>
        <v>0</v>
      </c>
    </row>
    <row r="74" spans="1:7" x14ac:dyDescent="0.2">
      <c r="A74" s="49" t="s">
        <v>74</v>
      </c>
      <c r="B74" s="38">
        <v>0</v>
      </c>
      <c r="C74" s="6">
        <v>0</v>
      </c>
      <c r="D74" s="6">
        <v>0</v>
      </c>
      <c r="E74" s="6">
        <v>0</v>
      </c>
      <c r="F74" s="6">
        <v>0</v>
      </c>
      <c r="G74" s="6">
        <f t="shared" si="18"/>
        <v>0</v>
      </c>
    </row>
    <row r="75" spans="1:7" x14ac:dyDescent="0.2">
      <c r="A75" s="49" t="s">
        <v>75</v>
      </c>
      <c r="B75" s="38">
        <v>0</v>
      </c>
      <c r="C75" s="6">
        <v>0</v>
      </c>
      <c r="D75" s="6">
        <v>0</v>
      </c>
      <c r="E75" s="6">
        <v>0</v>
      </c>
      <c r="F75" s="6">
        <v>0</v>
      </c>
      <c r="G75" s="6">
        <f t="shared" si="18"/>
        <v>0</v>
      </c>
    </row>
    <row r="76" spans="1:7" x14ac:dyDescent="0.2">
      <c r="A76" s="50" t="s">
        <v>76</v>
      </c>
      <c r="B76" s="39">
        <v>0</v>
      </c>
      <c r="C76" s="7">
        <v>0</v>
      </c>
      <c r="D76" s="7">
        <v>0</v>
      </c>
      <c r="E76" s="7">
        <v>0</v>
      </c>
      <c r="F76" s="7">
        <v>0</v>
      </c>
      <c r="G76" s="7">
        <f t="shared" si="18"/>
        <v>0</v>
      </c>
    </row>
    <row r="77" spans="1:7" x14ac:dyDescent="0.2">
      <c r="A77" s="36" t="s">
        <v>77</v>
      </c>
      <c r="B77" s="47">
        <f>+B5+B13+B23+B33+B43+B53+B57+B65+B69</f>
        <v>13964067.460000001</v>
      </c>
      <c r="C77" s="47">
        <f t="shared" ref="C77:G77" si="19">+C5+C13+C23+C33+C43+C53+C57+C65+C69</f>
        <v>707000</v>
      </c>
      <c r="D77" s="47">
        <f t="shared" si="19"/>
        <v>14671067.460000001</v>
      </c>
      <c r="E77" s="47">
        <f t="shared" si="19"/>
        <v>9330990.1799999997</v>
      </c>
      <c r="F77" s="47">
        <f t="shared" si="19"/>
        <v>9330990.1799999997</v>
      </c>
      <c r="G77" s="47">
        <f t="shared" si="19"/>
        <v>5340077.28</v>
      </c>
    </row>
    <row r="81" spans="1:4" ht="12.75" x14ac:dyDescent="0.2">
      <c r="A81" s="68" t="s">
        <v>142</v>
      </c>
      <c r="B81" s="69"/>
      <c r="C81" s="69"/>
      <c r="D81" s="69"/>
    </row>
    <row r="82" spans="1:4" x14ac:dyDescent="0.2">
      <c r="A82" s="70"/>
      <c r="B82" s="69"/>
      <c r="C82" s="69"/>
      <c r="D82" s="69"/>
    </row>
    <row r="83" spans="1:4" x14ac:dyDescent="0.2">
      <c r="A83" s="70"/>
      <c r="B83" s="69"/>
      <c r="C83" s="69"/>
      <c r="D83" s="69"/>
    </row>
    <row r="84" spans="1:4" x14ac:dyDescent="0.2">
      <c r="A84" s="70" t="s">
        <v>143</v>
      </c>
      <c r="B84" s="69"/>
      <c r="C84" s="69" t="s">
        <v>144</v>
      </c>
      <c r="D84" s="69"/>
    </row>
    <row r="85" spans="1:4" x14ac:dyDescent="0.2">
      <c r="A85" s="70"/>
      <c r="B85" s="69"/>
      <c r="C85" s="69"/>
      <c r="D85" s="69"/>
    </row>
    <row r="86" spans="1:4" x14ac:dyDescent="0.2">
      <c r="A86" s="71"/>
      <c r="B86" s="69"/>
      <c r="C86" s="72"/>
      <c r="D86" s="72"/>
    </row>
    <row r="87" spans="1:4" x14ac:dyDescent="0.2">
      <c r="A87" s="70" t="s">
        <v>145</v>
      </c>
      <c r="B87" s="69"/>
      <c r="C87" s="69" t="s">
        <v>146</v>
      </c>
      <c r="D87" s="69"/>
    </row>
    <row r="88" spans="1:4" x14ac:dyDescent="0.2">
      <c r="A88" s="70" t="s">
        <v>147</v>
      </c>
      <c r="B88" s="69"/>
      <c r="C88" s="69" t="s">
        <v>148</v>
      </c>
      <c r="D88" s="69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B35" sqref="B3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129</v>
      </c>
      <c r="B1" s="61"/>
      <c r="C1" s="61"/>
      <c r="D1" s="61"/>
      <c r="E1" s="61"/>
      <c r="F1" s="61"/>
      <c r="G1" s="62"/>
    </row>
    <row r="2" spans="1:7" x14ac:dyDescent="0.2">
      <c r="A2" s="22"/>
      <c r="B2" s="25" t="s">
        <v>0</v>
      </c>
      <c r="C2" s="26"/>
      <c r="D2" s="26"/>
      <c r="E2" s="26"/>
      <c r="F2" s="27"/>
      <c r="G2" s="63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8"/>
      <c r="C5" s="8"/>
      <c r="D5" s="8"/>
      <c r="E5" s="8"/>
      <c r="F5" s="8"/>
      <c r="G5" s="8"/>
    </row>
    <row r="6" spans="1:7" x14ac:dyDescent="0.2">
      <c r="A6" s="33" t="s">
        <v>78</v>
      </c>
      <c r="B6" s="6">
        <v>13757067.460000001</v>
      </c>
      <c r="C6" s="6">
        <v>687688</v>
      </c>
      <c r="D6" s="6">
        <f>+B6+C6</f>
        <v>14444755.460000001</v>
      </c>
      <c r="E6" s="6">
        <v>9210380.1799999997</v>
      </c>
      <c r="F6" s="6">
        <v>9210380.1799999997</v>
      </c>
      <c r="G6" s="6">
        <f>+D6-E6</f>
        <v>5234375.2800000012</v>
      </c>
    </row>
    <row r="7" spans="1:7" x14ac:dyDescent="0.2">
      <c r="A7" s="33"/>
      <c r="B7" s="9"/>
      <c r="C7" s="9"/>
      <c r="D7" s="9"/>
      <c r="E7" s="9"/>
      <c r="F7" s="9"/>
      <c r="G7" s="9"/>
    </row>
    <row r="8" spans="1:7" x14ac:dyDescent="0.2">
      <c r="A8" s="33" t="s">
        <v>79</v>
      </c>
      <c r="B8" s="6">
        <v>207000</v>
      </c>
      <c r="C8" s="6">
        <v>19312</v>
      </c>
      <c r="D8" s="6">
        <f>+B8+C8</f>
        <v>226312</v>
      </c>
      <c r="E8" s="6">
        <v>120610</v>
      </c>
      <c r="F8" s="6">
        <v>120610</v>
      </c>
      <c r="G8" s="6">
        <f>+D8-E8</f>
        <v>105702</v>
      </c>
    </row>
    <row r="9" spans="1:7" x14ac:dyDescent="0.2">
      <c r="A9" s="33"/>
      <c r="B9" s="9"/>
      <c r="C9" s="9"/>
      <c r="D9" s="9"/>
      <c r="E9" s="9"/>
      <c r="F9" s="9"/>
      <c r="G9" s="9"/>
    </row>
    <row r="10" spans="1:7" x14ac:dyDescent="0.2">
      <c r="A10" s="33" t="s">
        <v>80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</row>
    <row r="11" spans="1:7" x14ac:dyDescent="0.2">
      <c r="A11" s="33"/>
      <c r="B11" s="9"/>
      <c r="C11" s="9"/>
      <c r="D11" s="9"/>
      <c r="E11" s="9"/>
      <c r="F11" s="9"/>
      <c r="G11" s="9"/>
    </row>
    <row r="12" spans="1:7" x14ac:dyDescent="0.2">
      <c r="A12" s="33" t="s">
        <v>41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</row>
    <row r="13" spans="1:7" x14ac:dyDescent="0.2">
      <c r="A13" s="33"/>
      <c r="B13" s="9"/>
      <c r="C13" s="9"/>
      <c r="D13" s="9"/>
      <c r="E13" s="9"/>
      <c r="F13" s="9"/>
      <c r="G13" s="9"/>
    </row>
    <row r="14" spans="1:7" x14ac:dyDescent="0.2">
      <c r="A14" s="33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</row>
    <row r="15" spans="1:7" x14ac:dyDescent="0.2">
      <c r="A15" s="34"/>
      <c r="B15" s="10"/>
      <c r="C15" s="10"/>
      <c r="D15" s="10"/>
      <c r="E15" s="10"/>
      <c r="F15" s="10"/>
      <c r="G15" s="10"/>
    </row>
    <row r="16" spans="1:7" x14ac:dyDescent="0.2">
      <c r="A16" s="35" t="s">
        <v>77</v>
      </c>
      <c r="B16" s="47">
        <f>+B6+B8+B10+B12+B14</f>
        <v>13964067.460000001</v>
      </c>
      <c r="C16" s="47">
        <f t="shared" ref="C16:G16" si="0">+C6+C8+C10+C12+C14</f>
        <v>707000</v>
      </c>
      <c r="D16" s="47">
        <f t="shared" si="0"/>
        <v>14671067.460000001</v>
      </c>
      <c r="E16" s="47">
        <f t="shared" si="0"/>
        <v>9330990.1799999997</v>
      </c>
      <c r="F16" s="47">
        <f t="shared" si="0"/>
        <v>9330990.1799999997</v>
      </c>
      <c r="G16" s="47">
        <f t="shared" si="0"/>
        <v>5340077.2800000012</v>
      </c>
    </row>
    <row r="19" spans="1:7" x14ac:dyDescent="0.2">
      <c r="A19" s="65" t="s">
        <v>142</v>
      </c>
      <c r="B19" s="65"/>
      <c r="C19" s="65"/>
      <c r="D19" s="65"/>
      <c r="E19" s="65"/>
      <c r="F19" s="65"/>
      <c r="G19" s="65"/>
    </row>
    <row r="20" spans="1:7" x14ac:dyDescent="0.2">
      <c r="A20" s="53"/>
      <c r="B20" s="53"/>
      <c r="C20" s="53"/>
      <c r="D20" s="53"/>
      <c r="E20" s="53"/>
      <c r="F20" s="53"/>
      <c r="G20" s="53"/>
    </row>
    <row r="21" spans="1:7" x14ac:dyDescent="0.2">
      <c r="A21" s="54" t="s">
        <v>143</v>
      </c>
      <c r="B21" s="54"/>
      <c r="C21" s="54" t="s">
        <v>144</v>
      </c>
      <c r="D21" s="55"/>
      <c r="E21" s="53"/>
      <c r="F21" s="53"/>
      <c r="G21" s="53"/>
    </row>
    <row r="22" spans="1:7" x14ac:dyDescent="0.2">
      <c r="A22" s="54"/>
      <c r="B22" s="54"/>
      <c r="C22" s="54"/>
      <c r="D22" s="55"/>
      <c r="E22" s="53"/>
      <c r="F22" s="53"/>
      <c r="G22" s="53"/>
    </row>
    <row r="23" spans="1:7" x14ac:dyDescent="0.2">
      <c r="A23" s="56"/>
      <c r="B23" s="56"/>
      <c r="C23" s="56"/>
      <c r="D23" s="57"/>
      <c r="E23" s="53"/>
      <c r="F23" s="53"/>
      <c r="G23" s="53"/>
    </row>
    <row r="24" spans="1:7" x14ac:dyDescent="0.2">
      <c r="A24" s="54" t="s">
        <v>145</v>
      </c>
      <c r="B24" s="54"/>
      <c r="C24" s="54" t="s">
        <v>146</v>
      </c>
      <c r="D24" s="55"/>
      <c r="E24" s="53"/>
      <c r="F24" s="53"/>
      <c r="G24" s="53"/>
    </row>
    <row r="25" spans="1:7" x14ac:dyDescent="0.2">
      <c r="A25" s="54" t="s">
        <v>147</v>
      </c>
      <c r="B25" s="54"/>
      <c r="C25" s="54" t="s">
        <v>148</v>
      </c>
      <c r="D25" s="55"/>
      <c r="E25" s="53"/>
      <c r="F25" s="53"/>
      <c r="G25" s="53"/>
    </row>
  </sheetData>
  <sheetProtection formatCells="0" formatColumns="0" formatRows="0" autoFilter="0"/>
  <mergeCells count="3">
    <mergeCell ref="G2:G3"/>
    <mergeCell ref="A1:G1"/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workbookViewId="0">
      <selection activeCell="C69" sqref="C6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60" t="s">
        <v>133</v>
      </c>
      <c r="B1" s="61"/>
      <c r="C1" s="61"/>
      <c r="D1" s="61"/>
      <c r="E1" s="61"/>
      <c r="F1" s="61"/>
      <c r="G1" s="62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22"/>
      <c r="B3" s="25" t="s">
        <v>0</v>
      </c>
      <c r="C3" s="26"/>
      <c r="D3" s="26"/>
      <c r="E3" s="26"/>
      <c r="F3" s="27"/>
      <c r="G3" s="63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64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1"/>
      <c r="B6" s="17"/>
      <c r="C6" s="17"/>
      <c r="D6" s="17"/>
      <c r="E6" s="17"/>
      <c r="F6" s="17"/>
      <c r="G6" s="17"/>
    </row>
    <row r="7" spans="1:7" x14ac:dyDescent="0.2">
      <c r="A7" s="29" t="s">
        <v>134</v>
      </c>
      <c r="B7" s="6">
        <v>3542393.29</v>
      </c>
      <c r="C7" s="6">
        <v>313500</v>
      </c>
      <c r="D7" s="6">
        <f>+B7+C7</f>
        <v>3855893.29</v>
      </c>
      <c r="E7" s="6">
        <v>2444534.14</v>
      </c>
      <c r="F7" s="6">
        <v>2444534.14</v>
      </c>
      <c r="G7" s="6">
        <f>+D7-E7</f>
        <v>1411359.15</v>
      </c>
    </row>
    <row r="8" spans="1:7" s="42" customFormat="1" x14ac:dyDescent="0.2">
      <c r="A8" s="29" t="s">
        <v>135</v>
      </c>
      <c r="B8" s="6">
        <v>240000</v>
      </c>
      <c r="C8" s="6">
        <v>-71000</v>
      </c>
      <c r="D8" s="6">
        <f t="shared" ref="D8:D14" si="0">+B8+C8</f>
        <v>169000</v>
      </c>
      <c r="E8" s="6">
        <v>139166.35999999999</v>
      </c>
      <c r="F8" s="6">
        <v>139166.35999999999</v>
      </c>
      <c r="G8" s="6">
        <f t="shared" ref="G8:G14" si="1">+D8-E8</f>
        <v>29833.640000000014</v>
      </c>
    </row>
    <row r="9" spans="1:7" s="42" customFormat="1" x14ac:dyDescent="0.2">
      <c r="A9" s="29" t="s">
        <v>136</v>
      </c>
      <c r="B9" s="6">
        <v>1159145.77</v>
      </c>
      <c r="C9" s="6">
        <v>24000</v>
      </c>
      <c r="D9" s="6">
        <f t="shared" si="0"/>
        <v>1183145.77</v>
      </c>
      <c r="E9" s="6">
        <v>782376.81</v>
      </c>
      <c r="F9" s="6">
        <v>782376.81</v>
      </c>
      <c r="G9" s="6">
        <f t="shared" si="1"/>
        <v>400768.95999999996</v>
      </c>
    </row>
    <row r="10" spans="1:7" s="42" customFormat="1" x14ac:dyDescent="0.2">
      <c r="A10" s="29" t="s">
        <v>137</v>
      </c>
      <c r="B10" s="6">
        <v>1083813.05</v>
      </c>
      <c r="C10" s="6">
        <v>26500</v>
      </c>
      <c r="D10" s="6">
        <f t="shared" si="0"/>
        <v>1110313.05</v>
      </c>
      <c r="E10" s="6">
        <v>698049.06</v>
      </c>
      <c r="F10" s="6">
        <v>698049.06</v>
      </c>
      <c r="G10" s="6">
        <f t="shared" si="1"/>
        <v>412263.99</v>
      </c>
    </row>
    <row r="11" spans="1:7" s="42" customFormat="1" x14ac:dyDescent="0.2">
      <c r="A11" s="29" t="s">
        <v>138</v>
      </c>
      <c r="B11" s="6">
        <v>2096011.34</v>
      </c>
      <c r="C11" s="6">
        <v>89000</v>
      </c>
      <c r="D11" s="6">
        <f t="shared" si="0"/>
        <v>2185011.34</v>
      </c>
      <c r="E11" s="6">
        <v>1415103.42</v>
      </c>
      <c r="F11" s="6">
        <v>1415103.42</v>
      </c>
      <c r="G11" s="6">
        <f t="shared" si="1"/>
        <v>769907.91999999993</v>
      </c>
    </row>
    <row r="12" spans="1:7" s="42" customFormat="1" x14ac:dyDescent="0.2">
      <c r="A12" s="29" t="s">
        <v>139</v>
      </c>
      <c r="B12" s="6">
        <v>1156453.43</v>
      </c>
      <c r="C12" s="6">
        <v>129500</v>
      </c>
      <c r="D12" s="6">
        <f t="shared" si="0"/>
        <v>1285953.43</v>
      </c>
      <c r="E12" s="6">
        <v>781476.31</v>
      </c>
      <c r="F12" s="6">
        <v>781476.31</v>
      </c>
      <c r="G12" s="6">
        <f t="shared" si="1"/>
        <v>504477.11999999988</v>
      </c>
    </row>
    <row r="13" spans="1:7" s="42" customFormat="1" x14ac:dyDescent="0.2">
      <c r="A13" s="29" t="s">
        <v>140</v>
      </c>
      <c r="B13" s="6">
        <v>2963018.5</v>
      </c>
      <c r="C13" s="6">
        <v>158000</v>
      </c>
      <c r="D13" s="6">
        <f t="shared" si="0"/>
        <v>3121018.5</v>
      </c>
      <c r="E13" s="6">
        <v>1964053.92</v>
      </c>
      <c r="F13" s="6">
        <v>1964053.92</v>
      </c>
      <c r="G13" s="6">
        <f t="shared" si="1"/>
        <v>1156964.58</v>
      </c>
    </row>
    <row r="14" spans="1:7" s="42" customFormat="1" x14ac:dyDescent="0.2">
      <c r="A14" s="29" t="s">
        <v>141</v>
      </c>
      <c r="B14" s="6">
        <v>1723232.08</v>
      </c>
      <c r="C14" s="6">
        <v>37500</v>
      </c>
      <c r="D14" s="6">
        <f t="shared" si="0"/>
        <v>1760732.08</v>
      </c>
      <c r="E14" s="6">
        <v>1106230.1599999999</v>
      </c>
      <c r="F14" s="6">
        <v>1106230.1599999999</v>
      </c>
      <c r="G14" s="6">
        <f t="shared" si="1"/>
        <v>654501.92000000016</v>
      </c>
    </row>
    <row r="15" spans="1:7" s="42" customFormat="1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30" t="s">
        <v>77</v>
      </c>
      <c r="B16" s="48">
        <f>SUM(B7:B14)</f>
        <v>13964067.460000001</v>
      </c>
      <c r="C16" s="48">
        <f t="shared" ref="C16:G16" si="2">SUM(C7:C14)</f>
        <v>707000</v>
      </c>
      <c r="D16" s="48">
        <f t="shared" si="2"/>
        <v>14671067.459999999</v>
      </c>
      <c r="E16" s="48">
        <f t="shared" si="2"/>
        <v>9330990.1799999997</v>
      </c>
      <c r="F16" s="48">
        <f t="shared" si="2"/>
        <v>9330990.1799999997</v>
      </c>
      <c r="G16" s="48">
        <f t="shared" si="2"/>
        <v>5340077.28</v>
      </c>
    </row>
    <row r="19" spans="1:8" ht="45" customHeight="1" x14ac:dyDescent="0.2">
      <c r="A19" s="60" t="s">
        <v>132</v>
      </c>
      <c r="B19" s="61"/>
      <c r="C19" s="61"/>
      <c r="D19" s="61"/>
      <c r="E19" s="61"/>
      <c r="F19" s="61"/>
      <c r="G19" s="62"/>
    </row>
    <row r="21" spans="1:8" x14ac:dyDescent="0.2">
      <c r="A21" s="22"/>
      <c r="B21" s="25" t="s">
        <v>0</v>
      </c>
      <c r="C21" s="26"/>
      <c r="D21" s="26"/>
      <c r="E21" s="26"/>
      <c r="F21" s="27"/>
      <c r="G21" s="63" t="s">
        <v>7</v>
      </c>
    </row>
    <row r="22" spans="1:8" ht="22.5" x14ac:dyDescent="0.2">
      <c r="A22" s="2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64"/>
    </row>
    <row r="23" spans="1:8" x14ac:dyDescent="0.2">
      <c r="A23" s="2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8" x14ac:dyDescent="0.2">
      <c r="A24" s="13"/>
      <c r="B24" s="14"/>
      <c r="C24" s="14"/>
      <c r="D24" s="14"/>
      <c r="E24" s="14"/>
      <c r="F24" s="14"/>
      <c r="G24" s="14"/>
    </row>
    <row r="25" spans="1:8" x14ac:dyDescent="0.2">
      <c r="A25" s="29" t="s">
        <v>81</v>
      </c>
      <c r="B25" s="15">
        <v>0</v>
      </c>
      <c r="C25" s="15">
        <v>0</v>
      </c>
      <c r="D25" s="15">
        <f>+B25+C25</f>
        <v>0</v>
      </c>
      <c r="E25" s="15">
        <v>0</v>
      </c>
      <c r="F25" s="15">
        <v>0</v>
      </c>
      <c r="G25" s="15">
        <f>+D25-E25</f>
        <v>0</v>
      </c>
      <c r="H25" s="40"/>
    </row>
    <row r="26" spans="1:8" x14ac:dyDescent="0.2">
      <c r="A26" s="29" t="s">
        <v>82</v>
      </c>
      <c r="B26" s="15">
        <v>0</v>
      </c>
      <c r="C26" s="15">
        <v>0</v>
      </c>
      <c r="D26" s="15">
        <f t="shared" ref="D26:D28" si="3">+B26+C26</f>
        <v>0</v>
      </c>
      <c r="E26" s="15">
        <v>0</v>
      </c>
      <c r="F26" s="15">
        <v>0</v>
      </c>
      <c r="G26" s="15">
        <f t="shared" ref="G26:G28" si="4">+D26-E26</f>
        <v>0</v>
      </c>
    </row>
    <row r="27" spans="1:8" x14ac:dyDescent="0.2">
      <c r="A27" s="29" t="s">
        <v>83</v>
      </c>
      <c r="B27" s="15">
        <v>0</v>
      </c>
      <c r="C27" s="15">
        <v>0</v>
      </c>
      <c r="D27" s="15">
        <f t="shared" si="3"/>
        <v>0</v>
      </c>
      <c r="E27" s="15">
        <v>0</v>
      </c>
      <c r="F27" s="15">
        <v>0</v>
      </c>
      <c r="G27" s="15">
        <f t="shared" si="4"/>
        <v>0</v>
      </c>
    </row>
    <row r="28" spans="1:8" x14ac:dyDescent="0.2">
      <c r="A28" s="29" t="s">
        <v>84</v>
      </c>
      <c r="B28" s="15">
        <v>0</v>
      </c>
      <c r="C28" s="15">
        <v>0</v>
      </c>
      <c r="D28" s="15">
        <f t="shared" si="3"/>
        <v>0</v>
      </c>
      <c r="E28" s="15">
        <v>0</v>
      </c>
      <c r="F28" s="15">
        <v>0</v>
      </c>
      <c r="G28" s="15">
        <f t="shared" si="4"/>
        <v>0</v>
      </c>
    </row>
    <row r="29" spans="1:8" x14ac:dyDescent="0.2">
      <c r="A29" s="2"/>
      <c r="B29" s="16"/>
      <c r="C29" s="16"/>
      <c r="D29" s="16"/>
      <c r="E29" s="16"/>
      <c r="F29" s="16"/>
      <c r="G29" s="16"/>
    </row>
    <row r="30" spans="1:8" x14ac:dyDescent="0.2">
      <c r="A30" s="30" t="s">
        <v>77</v>
      </c>
      <c r="B30" s="48">
        <f>SUM(B25:B28)</f>
        <v>0</v>
      </c>
      <c r="C30" s="48">
        <f t="shared" ref="C30:G30" si="5">SUM(C25:C28)</f>
        <v>0</v>
      </c>
      <c r="D30" s="48">
        <f t="shared" si="5"/>
        <v>0</v>
      </c>
      <c r="E30" s="48">
        <f t="shared" si="5"/>
        <v>0</v>
      </c>
      <c r="F30" s="48">
        <f t="shared" si="5"/>
        <v>0</v>
      </c>
      <c r="G30" s="48">
        <f t="shared" si="5"/>
        <v>0</v>
      </c>
    </row>
    <row r="33" spans="1:8" ht="45" customHeight="1" x14ac:dyDescent="0.2">
      <c r="A33" s="60" t="s">
        <v>131</v>
      </c>
      <c r="B33" s="61"/>
      <c r="C33" s="61"/>
      <c r="D33" s="61"/>
      <c r="E33" s="61"/>
      <c r="F33" s="61"/>
      <c r="G33" s="62"/>
    </row>
    <row r="34" spans="1:8" x14ac:dyDescent="0.2">
      <c r="A34" s="22"/>
      <c r="B34" s="25" t="s">
        <v>0</v>
      </c>
      <c r="C34" s="26"/>
      <c r="D34" s="26"/>
      <c r="E34" s="26"/>
      <c r="F34" s="27"/>
      <c r="G34" s="63" t="s">
        <v>7</v>
      </c>
    </row>
    <row r="35" spans="1:8" ht="22.5" x14ac:dyDescent="0.2">
      <c r="A35" s="2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64"/>
    </row>
    <row r="36" spans="1:8" x14ac:dyDescent="0.2">
      <c r="A36" s="2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8" x14ac:dyDescent="0.2">
      <c r="A37" s="13"/>
      <c r="B37" s="14"/>
      <c r="C37" s="14"/>
      <c r="D37" s="14"/>
      <c r="E37" s="14"/>
      <c r="F37" s="14"/>
      <c r="G37" s="14"/>
    </row>
    <row r="38" spans="1:8" ht="22.5" x14ac:dyDescent="0.2">
      <c r="A38" s="31" t="s">
        <v>85</v>
      </c>
      <c r="B38" s="15">
        <v>13964067.460000001</v>
      </c>
      <c r="C38" s="15">
        <v>707000</v>
      </c>
      <c r="D38" s="15">
        <f>+B38+C38</f>
        <v>14671067.460000001</v>
      </c>
      <c r="E38" s="15">
        <v>9330990.1799999997</v>
      </c>
      <c r="F38" s="15">
        <f>+C38-D38</f>
        <v>-13964067.460000001</v>
      </c>
      <c r="G38" s="15">
        <v>5340077.28</v>
      </c>
      <c r="H38" s="43"/>
    </row>
    <row r="39" spans="1:8" x14ac:dyDescent="0.2">
      <c r="A39" s="31"/>
      <c r="B39" s="15"/>
      <c r="C39" s="15"/>
      <c r="D39" s="15"/>
      <c r="E39" s="15"/>
      <c r="F39" s="15"/>
      <c r="G39" s="15"/>
      <c r="H39" s="41"/>
    </row>
    <row r="40" spans="1:8" x14ac:dyDescent="0.2">
      <c r="A40" s="31" t="s">
        <v>86</v>
      </c>
      <c r="B40" s="15"/>
      <c r="C40" s="15"/>
      <c r="D40" s="15">
        <f>+B40+C40</f>
        <v>0</v>
      </c>
      <c r="E40" s="15"/>
      <c r="F40" s="15">
        <f>+C40-D40</f>
        <v>0</v>
      </c>
      <c r="G40" s="15"/>
      <c r="H40" s="41"/>
    </row>
    <row r="41" spans="1:8" x14ac:dyDescent="0.2">
      <c r="A41" s="31"/>
      <c r="B41" s="15"/>
      <c r="C41" s="15"/>
      <c r="D41" s="15"/>
      <c r="E41" s="15"/>
      <c r="F41" s="15"/>
      <c r="G41" s="15"/>
      <c r="H41" s="41"/>
    </row>
    <row r="42" spans="1:8" ht="22.5" x14ac:dyDescent="0.2">
      <c r="A42" s="31" t="s">
        <v>87</v>
      </c>
      <c r="B42" s="15">
        <v>0</v>
      </c>
      <c r="C42" s="15">
        <v>0</v>
      </c>
      <c r="D42" s="15">
        <f>+B42+C42</f>
        <v>0</v>
      </c>
      <c r="E42" s="15">
        <v>0</v>
      </c>
      <c r="F42" s="15">
        <f>+C42-D42</f>
        <v>0</v>
      </c>
      <c r="G42" s="15">
        <v>0</v>
      </c>
      <c r="H42" s="43"/>
    </row>
    <row r="43" spans="1:8" x14ac:dyDescent="0.2">
      <c r="A43" s="31"/>
      <c r="B43" s="15"/>
      <c r="C43" s="15"/>
      <c r="D43" s="15"/>
      <c r="E43" s="15"/>
      <c r="F43" s="15"/>
      <c r="G43" s="15"/>
      <c r="H43" s="41"/>
    </row>
    <row r="44" spans="1:8" ht="22.5" x14ac:dyDescent="0.2">
      <c r="A44" s="31" t="s">
        <v>88</v>
      </c>
      <c r="B44" s="15">
        <v>0</v>
      </c>
      <c r="C44" s="15">
        <v>0</v>
      </c>
      <c r="D44" s="15">
        <f>+B44+C44</f>
        <v>0</v>
      </c>
      <c r="E44" s="15">
        <v>0</v>
      </c>
      <c r="F44" s="15">
        <f>+C44-D44</f>
        <v>0</v>
      </c>
      <c r="G44" s="15">
        <v>0</v>
      </c>
      <c r="H44" s="43"/>
    </row>
    <row r="45" spans="1:8" x14ac:dyDescent="0.2">
      <c r="A45" s="31"/>
      <c r="B45" s="15"/>
      <c r="C45" s="15"/>
      <c r="D45" s="15"/>
      <c r="E45" s="15"/>
      <c r="F45" s="15"/>
      <c r="G45" s="15"/>
      <c r="H45" s="41"/>
    </row>
    <row r="46" spans="1:8" ht="22.5" x14ac:dyDescent="0.2">
      <c r="A46" s="31" t="s">
        <v>89</v>
      </c>
      <c r="B46" s="15">
        <v>0</v>
      </c>
      <c r="C46" s="15">
        <v>0</v>
      </c>
      <c r="D46" s="15">
        <f>+B46+C46</f>
        <v>0</v>
      </c>
      <c r="E46" s="15">
        <v>0</v>
      </c>
      <c r="F46" s="15">
        <f>+C46-D46</f>
        <v>0</v>
      </c>
      <c r="G46" s="15">
        <v>0</v>
      </c>
      <c r="H46" s="43"/>
    </row>
    <row r="47" spans="1:8" x14ac:dyDescent="0.2">
      <c r="A47" s="31"/>
      <c r="B47" s="15"/>
      <c r="C47" s="15"/>
      <c r="D47" s="15"/>
      <c r="E47" s="15"/>
      <c r="F47" s="15"/>
      <c r="G47" s="15"/>
      <c r="H47" s="41"/>
    </row>
    <row r="48" spans="1:8" ht="22.5" x14ac:dyDescent="0.2">
      <c r="A48" s="31" t="s">
        <v>90</v>
      </c>
      <c r="B48" s="15">
        <v>0</v>
      </c>
      <c r="C48" s="15">
        <v>0</v>
      </c>
      <c r="D48" s="15">
        <f>+B48+C48</f>
        <v>0</v>
      </c>
      <c r="E48" s="15">
        <v>0</v>
      </c>
      <c r="F48" s="15">
        <f>+C48-D48</f>
        <v>0</v>
      </c>
      <c r="G48" s="15">
        <v>0</v>
      </c>
      <c r="H48" s="43"/>
    </row>
    <row r="49" spans="1:8" x14ac:dyDescent="0.2">
      <c r="A49" s="31"/>
      <c r="B49" s="15"/>
      <c r="C49" s="15"/>
      <c r="D49" s="15"/>
      <c r="E49" s="15"/>
      <c r="F49" s="15"/>
      <c r="G49" s="15"/>
      <c r="H49" s="41"/>
    </row>
    <row r="50" spans="1:8" x14ac:dyDescent="0.2">
      <c r="A50" s="31" t="s">
        <v>91</v>
      </c>
      <c r="B50" s="15">
        <v>0</v>
      </c>
      <c r="C50" s="15">
        <v>0</v>
      </c>
      <c r="D50" s="15">
        <f>+B50+C50</f>
        <v>0</v>
      </c>
      <c r="E50" s="15">
        <v>0</v>
      </c>
      <c r="F50" s="15">
        <f>+C50-D50</f>
        <v>0</v>
      </c>
      <c r="G50" s="15">
        <v>0</v>
      </c>
      <c r="H50" s="42"/>
    </row>
    <row r="51" spans="1:8" x14ac:dyDescent="0.2">
      <c r="A51" s="32"/>
      <c r="B51" s="16"/>
      <c r="C51" s="16"/>
      <c r="D51" s="16"/>
      <c r="E51" s="16"/>
      <c r="F51" s="16"/>
      <c r="G51" s="16"/>
    </row>
    <row r="52" spans="1:8" x14ac:dyDescent="0.2">
      <c r="A52" s="21" t="s">
        <v>77</v>
      </c>
      <c r="B52" s="48">
        <f>+B38+B40+B42+B44+B46+B48+B50</f>
        <v>13964067.460000001</v>
      </c>
      <c r="C52" s="48">
        <f t="shared" ref="C52:G52" si="6">+C38+C40+C42+C44+C46+C48+C50</f>
        <v>707000</v>
      </c>
      <c r="D52" s="48">
        <f t="shared" si="6"/>
        <v>14671067.460000001</v>
      </c>
      <c r="E52" s="48">
        <f t="shared" si="6"/>
        <v>9330990.1799999997</v>
      </c>
      <c r="F52" s="48">
        <f t="shared" si="6"/>
        <v>-13964067.460000001</v>
      </c>
      <c r="G52" s="48">
        <f t="shared" si="6"/>
        <v>5340077.28</v>
      </c>
    </row>
    <row r="55" spans="1:8" x14ac:dyDescent="0.2">
      <c r="A55" s="65" t="s">
        <v>142</v>
      </c>
      <c r="B55" s="65"/>
      <c r="C55" s="65"/>
      <c r="D55" s="65"/>
      <c r="E55" s="65"/>
      <c r="F55" s="65"/>
      <c r="G55" s="65"/>
    </row>
    <row r="56" spans="1:8" x14ac:dyDescent="0.2">
      <c r="A56" s="58"/>
      <c r="B56" s="58"/>
      <c r="C56" s="58"/>
      <c r="D56" s="58"/>
      <c r="E56" s="58"/>
      <c r="F56" s="58"/>
      <c r="G56" s="58"/>
    </row>
    <row r="57" spans="1:8" x14ac:dyDescent="0.2">
      <c r="A57" s="58"/>
      <c r="B57" s="58"/>
      <c r="C57" s="58"/>
      <c r="D57" s="58"/>
      <c r="E57" s="58"/>
      <c r="F57" s="58"/>
      <c r="G57" s="58"/>
    </row>
    <row r="58" spans="1:8" x14ac:dyDescent="0.2">
      <c r="A58" s="58"/>
      <c r="B58" s="58"/>
      <c r="C58" s="58"/>
      <c r="D58" s="58"/>
      <c r="E58" s="58"/>
      <c r="F58" s="58"/>
      <c r="G58" s="58"/>
    </row>
    <row r="59" spans="1:8" x14ac:dyDescent="0.2">
      <c r="A59" s="54" t="s">
        <v>143</v>
      </c>
      <c r="B59" s="54"/>
      <c r="C59" s="42"/>
      <c r="D59" s="54" t="s">
        <v>144</v>
      </c>
      <c r="E59" s="53"/>
      <c r="F59" s="53"/>
      <c r="G59" s="53"/>
    </row>
    <row r="60" spans="1:8" x14ac:dyDescent="0.2">
      <c r="A60" s="54"/>
      <c r="B60" s="54"/>
      <c r="C60" s="42"/>
      <c r="D60" s="54"/>
      <c r="E60" s="53"/>
      <c r="F60" s="53"/>
      <c r="G60" s="53"/>
    </row>
    <row r="61" spans="1:8" x14ac:dyDescent="0.2">
      <c r="A61" s="54"/>
      <c r="B61" s="54"/>
      <c r="C61" s="42"/>
      <c r="D61" s="54"/>
      <c r="E61" s="53"/>
      <c r="F61" s="53"/>
      <c r="G61" s="53"/>
    </row>
    <row r="62" spans="1:8" x14ac:dyDescent="0.2">
      <c r="A62" s="54"/>
      <c r="B62" s="54"/>
      <c r="C62" s="42"/>
      <c r="D62" s="54"/>
      <c r="E62" s="53"/>
      <c r="F62" s="53"/>
      <c r="G62" s="53"/>
    </row>
    <row r="63" spans="1:8" x14ac:dyDescent="0.2">
      <c r="A63" s="56"/>
      <c r="B63" s="56"/>
      <c r="C63" s="42"/>
      <c r="D63" s="56"/>
      <c r="E63" s="59"/>
      <c r="F63" s="53"/>
      <c r="G63" s="53"/>
    </row>
    <row r="64" spans="1:8" x14ac:dyDescent="0.2">
      <c r="A64" s="54" t="s">
        <v>145</v>
      </c>
      <c r="B64" s="54"/>
      <c r="C64" s="42"/>
      <c r="D64" s="54" t="s">
        <v>146</v>
      </c>
      <c r="E64" s="53"/>
      <c r="F64" s="53"/>
      <c r="G64" s="53"/>
    </row>
    <row r="65" spans="1:7" x14ac:dyDescent="0.2">
      <c r="A65" s="54" t="s">
        <v>147</v>
      </c>
      <c r="B65" s="54"/>
      <c r="C65" s="42"/>
      <c r="D65" s="54" t="s">
        <v>148</v>
      </c>
      <c r="E65" s="53"/>
      <c r="F65" s="53"/>
      <c r="G65" s="53"/>
    </row>
  </sheetData>
  <sheetProtection formatCells="0" formatColumns="0" formatRows="0" insertRows="0" deleteRows="0" autoFilter="0"/>
  <mergeCells count="7">
    <mergeCell ref="A55:G55"/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topLeftCell="A16" workbookViewId="0">
      <selection activeCell="E47" sqref="E4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8" ht="45" customHeight="1" x14ac:dyDescent="0.2">
      <c r="A1" s="60" t="s">
        <v>130</v>
      </c>
      <c r="B1" s="66"/>
      <c r="C1" s="66"/>
      <c r="D1" s="66"/>
      <c r="E1" s="66"/>
      <c r="F1" s="66"/>
      <c r="G1" s="67"/>
    </row>
    <row r="2" spans="1:8" x14ac:dyDescent="0.2">
      <c r="A2" s="22"/>
      <c r="B2" s="25" t="s">
        <v>0</v>
      </c>
      <c r="C2" s="26"/>
      <c r="D2" s="26"/>
      <c r="E2" s="26"/>
      <c r="F2" s="27"/>
      <c r="G2" s="63" t="s">
        <v>7</v>
      </c>
    </row>
    <row r="3" spans="1:8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64"/>
    </row>
    <row r="4" spans="1:8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x14ac:dyDescent="0.2">
      <c r="A5" s="20"/>
      <c r="B5" s="5"/>
      <c r="C5" s="5"/>
      <c r="D5" s="5"/>
      <c r="E5" s="5"/>
      <c r="F5" s="5"/>
      <c r="G5" s="5"/>
    </row>
    <row r="6" spans="1:8" x14ac:dyDescent="0.2">
      <c r="A6" s="18" t="s">
        <v>92</v>
      </c>
      <c r="B6" s="6">
        <f>SUM(B7:B14)</f>
        <v>4941539.0600000005</v>
      </c>
      <c r="C6" s="6">
        <f t="shared" ref="C6:G6" si="0">SUM(C7:C14)</f>
        <v>266500</v>
      </c>
      <c r="D6" s="6">
        <f t="shared" si="0"/>
        <v>5208039.0600000005</v>
      </c>
      <c r="E6" s="6">
        <f t="shared" si="0"/>
        <v>3366077.31</v>
      </c>
      <c r="F6" s="6">
        <f t="shared" si="0"/>
        <v>3366077.31</v>
      </c>
      <c r="G6" s="6">
        <f t="shared" si="0"/>
        <v>1841961.75</v>
      </c>
    </row>
    <row r="7" spans="1:8" x14ac:dyDescent="0.2">
      <c r="A7" s="28" t="s">
        <v>93</v>
      </c>
      <c r="B7" s="6">
        <v>0</v>
      </c>
      <c r="C7" s="44">
        <v>0</v>
      </c>
      <c r="D7" s="6">
        <v>0</v>
      </c>
      <c r="E7" s="6">
        <v>0</v>
      </c>
      <c r="F7" s="6">
        <v>0</v>
      </c>
      <c r="G7" s="6">
        <f>+D7-E7</f>
        <v>0</v>
      </c>
      <c r="H7" s="46"/>
    </row>
    <row r="8" spans="1:8" x14ac:dyDescent="0.2">
      <c r="A8" s="28" t="s">
        <v>94</v>
      </c>
      <c r="B8" s="6">
        <v>0</v>
      </c>
      <c r="C8" s="44">
        <v>0</v>
      </c>
      <c r="D8" s="6">
        <v>0</v>
      </c>
      <c r="E8" s="6">
        <v>0</v>
      </c>
      <c r="F8" s="6">
        <v>0</v>
      </c>
      <c r="G8" s="6">
        <f t="shared" ref="G8:G14" si="1">+D8-E8</f>
        <v>0</v>
      </c>
      <c r="H8" s="46"/>
    </row>
    <row r="9" spans="1:8" x14ac:dyDescent="0.2">
      <c r="A9" s="52" t="s">
        <v>127</v>
      </c>
      <c r="B9" s="6">
        <v>3782393.29</v>
      </c>
      <c r="C9" s="44">
        <v>242500</v>
      </c>
      <c r="D9" s="6">
        <v>4024893.29</v>
      </c>
      <c r="E9" s="6">
        <v>2583700.5</v>
      </c>
      <c r="F9" s="6">
        <v>2583700.5</v>
      </c>
      <c r="G9" s="6">
        <f t="shared" si="1"/>
        <v>1441192.79</v>
      </c>
      <c r="H9" s="46"/>
    </row>
    <row r="10" spans="1:8" x14ac:dyDescent="0.2">
      <c r="A10" s="28" t="s">
        <v>95</v>
      </c>
      <c r="B10" s="6">
        <v>0</v>
      </c>
      <c r="C10" s="44">
        <v>0</v>
      </c>
      <c r="D10" s="6">
        <v>0</v>
      </c>
      <c r="E10" s="6">
        <v>0</v>
      </c>
      <c r="F10" s="6">
        <v>0</v>
      </c>
      <c r="G10" s="6">
        <f t="shared" si="1"/>
        <v>0</v>
      </c>
      <c r="H10" s="46"/>
    </row>
    <row r="11" spans="1:8" x14ac:dyDescent="0.2">
      <c r="A11" s="28" t="s">
        <v>96</v>
      </c>
      <c r="B11" s="6">
        <v>1159145.77</v>
      </c>
      <c r="C11" s="44">
        <v>24000</v>
      </c>
      <c r="D11" s="6">
        <v>1183145.77</v>
      </c>
      <c r="E11" s="6">
        <v>782376.81</v>
      </c>
      <c r="F11" s="6">
        <v>782376.81</v>
      </c>
      <c r="G11" s="6">
        <f t="shared" si="1"/>
        <v>400768.95999999996</v>
      </c>
      <c r="H11" s="46"/>
    </row>
    <row r="12" spans="1:8" x14ac:dyDescent="0.2">
      <c r="A12" s="28" t="s">
        <v>97</v>
      </c>
      <c r="B12" s="6">
        <v>0</v>
      </c>
      <c r="C12" s="44">
        <v>0</v>
      </c>
      <c r="D12" s="6">
        <v>0</v>
      </c>
      <c r="E12" s="6">
        <v>0</v>
      </c>
      <c r="F12" s="6">
        <v>0</v>
      </c>
      <c r="G12" s="6">
        <f t="shared" si="1"/>
        <v>0</v>
      </c>
      <c r="H12" s="46"/>
    </row>
    <row r="13" spans="1:8" x14ac:dyDescent="0.2">
      <c r="A13" s="28" t="s">
        <v>98</v>
      </c>
      <c r="B13" s="6">
        <v>0</v>
      </c>
      <c r="C13" s="44">
        <v>0</v>
      </c>
      <c r="D13" s="6">
        <v>0</v>
      </c>
      <c r="E13" s="6">
        <v>0</v>
      </c>
      <c r="F13" s="6">
        <v>0</v>
      </c>
      <c r="G13" s="6">
        <f t="shared" si="1"/>
        <v>0</v>
      </c>
      <c r="H13" s="46"/>
    </row>
    <row r="14" spans="1:8" x14ac:dyDescent="0.2">
      <c r="A14" s="28" t="s">
        <v>36</v>
      </c>
      <c r="B14" s="6">
        <v>0</v>
      </c>
      <c r="C14" s="44">
        <v>0</v>
      </c>
      <c r="D14" s="6">
        <v>0</v>
      </c>
      <c r="E14" s="6">
        <v>0</v>
      </c>
      <c r="F14" s="6">
        <v>0</v>
      </c>
      <c r="G14" s="6">
        <f t="shared" si="1"/>
        <v>0</v>
      </c>
      <c r="H14" s="46"/>
    </row>
    <row r="15" spans="1:8" x14ac:dyDescent="0.2">
      <c r="A15" s="19"/>
      <c r="B15" s="6"/>
      <c r="C15" s="44"/>
      <c r="D15" s="6"/>
      <c r="E15" s="6"/>
      <c r="F15" s="6"/>
      <c r="G15" s="6"/>
      <c r="H15" s="45"/>
    </row>
    <row r="16" spans="1:8" x14ac:dyDescent="0.2">
      <c r="A16" s="18" t="s">
        <v>99</v>
      </c>
      <c r="B16" s="6">
        <f>SUM(B17:B23)</f>
        <v>9022528.4000000004</v>
      </c>
      <c r="C16" s="6">
        <f t="shared" ref="C16:G16" si="2">SUM(C17:C23)</f>
        <v>440500</v>
      </c>
      <c r="D16" s="6">
        <f>SUM(D17:D23)</f>
        <v>9463028.4000000004</v>
      </c>
      <c r="E16" s="6">
        <f t="shared" si="2"/>
        <v>5964912.8700000001</v>
      </c>
      <c r="F16" s="6">
        <f t="shared" si="2"/>
        <v>5964912.8700000001</v>
      </c>
      <c r="G16" s="6">
        <f t="shared" si="2"/>
        <v>3498115.5300000003</v>
      </c>
      <c r="H16" s="46"/>
    </row>
    <row r="17" spans="1:8" x14ac:dyDescent="0.2">
      <c r="A17" s="28" t="s">
        <v>100</v>
      </c>
      <c r="B17" s="6">
        <v>0</v>
      </c>
      <c r="C17" s="44">
        <v>0</v>
      </c>
      <c r="D17" s="6">
        <v>0</v>
      </c>
      <c r="E17" s="6">
        <v>0</v>
      </c>
      <c r="F17" s="6">
        <v>0</v>
      </c>
      <c r="G17" s="6">
        <f t="shared" ref="G17:G23" si="3">+D17-E17</f>
        <v>0</v>
      </c>
      <c r="H17" s="46"/>
    </row>
    <row r="18" spans="1:8" x14ac:dyDescent="0.2">
      <c r="A18" s="28" t="s">
        <v>101</v>
      </c>
      <c r="B18" s="6">
        <v>0</v>
      </c>
      <c r="C18" s="44">
        <v>0</v>
      </c>
      <c r="D18" s="6">
        <v>0</v>
      </c>
      <c r="E18" s="6">
        <v>0</v>
      </c>
      <c r="F18" s="6">
        <v>0</v>
      </c>
      <c r="G18" s="6">
        <f t="shared" si="3"/>
        <v>0</v>
      </c>
      <c r="H18" s="46"/>
    </row>
    <row r="19" spans="1:8" x14ac:dyDescent="0.2">
      <c r="A19" s="28" t="s">
        <v>102</v>
      </c>
      <c r="B19" s="6">
        <v>9022528.4000000004</v>
      </c>
      <c r="C19" s="44">
        <v>440500</v>
      </c>
      <c r="D19" s="6">
        <v>9463028.4000000004</v>
      </c>
      <c r="E19" s="6">
        <v>5964912.8700000001</v>
      </c>
      <c r="F19" s="6">
        <v>5964912.8700000001</v>
      </c>
      <c r="G19" s="6">
        <f t="shared" si="3"/>
        <v>3498115.5300000003</v>
      </c>
      <c r="H19" s="46"/>
    </row>
    <row r="20" spans="1:8" x14ac:dyDescent="0.2">
      <c r="A20" s="28" t="s">
        <v>103</v>
      </c>
      <c r="B20" s="6">
        <v>0</v>
      </c>
      <c r="C20" s="44">
        <v>0</v>
      </c>
      <c r="D20" s="6">
        <v>0</v>
      </c>
      <c r="E20" s="6">
        <v>0</v>
      </c>
      <c r="F20" s="6">
        <v>0</v>
      </c>
      <c r="G20" s="6">
        <f t="shared" si="3"/>
        <v>0</v>
      </c>
      <c r="H20" s="46"/>
    </row>
    <row r="21" spans="1:8" x14ac:dyDescent="0.2">
      <c r="A21" s="28" t="s">
        <v>104</v>
      </c>
      <c r="B21" s="6">
        <v>0</v>
      </c>
      <c r="C21" s="44">
        <v>0</v>
      </c>
      <c r="D21" s="6">
        <v>0</v>
      </c>
      <c r="E21" s="6">
        <v>0</v>
      </c>
      <c r="F21" s="6">
        <v>0</v>
      </c>
      <c r="G21" s="6">
        <f t="shared" si="3"/>
        <v>0</v>
      </c>
      <c r="H21" s="46"/>
    </row>
    <row r="22" spans="1:8" x14ac:dyDescent="0.2">
      <c r="A22" s="28" t="s">
        <v>105</v>
      </c>
      <c r="B22" s="6">
        <v>0</v>
      </c>
      <c r="C22" s="44">
        <v>0</v>
      </c>
      <c r="D22" s="6">
        <v>0</v>
      </c>
      <c r="E22" s="6">
        <v>0</v>
      </c>
      <c r="F22" s="6">
        <v>0</v>
      </c>
      <c r="G22" s="6">
        <f t="shared" si="3"/>
        <v>0</v>
      </c>
      <c r="H22" s="46"/>
    </row>
    <row r="23" spans="1:8" x14ac:dyDescent="0.2">
      <c r="A23" s="28" t="s">
        <v>106</v>
      </c>
      <c r="B23" s="6">
        <v>0</v>
      </c>
      <c r="C23" s="44">
        <v>0</v>
      </c>
      <c r="D23" s="6">
        <v>0</v>
      </c>
      <c r="E23" s="6">
        <v>0</v>
      </c>
      <c r="F23" s="6">
        <v>0</v>
      </c>
      <c r="G23" s="6">
        <f t="shared" si="3"/>
        <v>0</v>
      </c>
      <c r="H23" s="46"/>
    </row>
    <row r="24" spans="1:8" x14ac:dyDescent="0.2">
      <c r="A24" s="19"/>
      <c r="B24" s="6"/>
      <c r="C24" s="44"/>
      <c r="D24" s="6"/>
      <c r="E24" s="6"/>
      <c r="F24" s="6"/>
      <c r="G24" s="6"/>
      <c r="H24" s="45"/>
    </row>
    <row r="25" spans="1:8" x14ac:dyDescent="0.2">
      <c r="A25" s="18" t="s">
        <v>107</v>
      </c>
      <c r="B25" s="6">
        <f>SUM(B26:B34)</f>
        <v>0</v>
      </c>
      <c r="C25" s="6">
        <f t="shared" ref="C25:G25" si="4">SUM(C26:C34)</f>
        <v>0</v>
      </c>
      <c r="D25" s="6">
        <f t="shared" si="4"/>
        <v>0</v>
      </c>
      <c r="E25" s="6">
        <f t="shared" si="4"/>
        <v>0</v>
      </c>
      <c r="F25" s="6">
        <f t="shared" si="4"/>
        <v>0</v>
      </c>
      <c r="G25" s="6">
        <f t="shared" si="4"/>
        <v>0</v>
      </c>
      <c r="H25" s="46"/>
    </row>
    <row r="26" spans="1:8" x14ac:dyDescent="0.2">
      <c r="A26" s="28" t="s">
        <v>108</v>
      </c>
      <c r="B26" s="6">
        <v>0</v>
      </c>
      <c r="C26" s="44">
        <v>0</v>
      </c>
      <c r="D26" s="6">
        <v>0</v>
      </c>
      <c r="E26" s="6">
        <v>0</v>
      </c>
      <c r="F26" s="6">
        <v>0</v>
      </c>
      <c r="G26" s="6">
        <f t="shared" ref="G26:G34" si="5">+D26-E26</f>
        <v>0</v>
      </c>
      <c r="H26" s="46"/>
    </row>
    <row r="27" spans="1:8" x14ac:dyDescent="0.2">
      <c r="A27" s="28" t="s">
        <v>109</v>
      </c>
      <c r="B27" s="6">
        <v>0</v>
      </c>
      <c r="C27" s="44">
        <v>0</v>
      </c>
      <c r="D27" s="6">
        <v>0</v>
      </c>
      <c r="E27" s="6">
        <v>0</v>
      </c>
      <c r="F27" s="6">
        <v>0</v>
      </c>
      <c r="G27" s="6">
        <f t="shared" si="5"/>
        <v>0</v>
      </c>
      <c r="H27" s="46"/>
    </row>
    <row r="28" spans="1:8" x14ac:dyDescent="0.2">
      <c r="A28" s="28" t="s">
        <v>110</v>
      </c>
      <c r="B28" s="6">
        <v>0</v>
      </c>
      <c r="C28" s="44">
        <v>0</v>
      </c>
      <c r="D28" s="6">
        <v>0</v>
      </c>
      <c r="E28" s="6">
        <v>0</v>
      </c>
      <c r="F28" s="6">
        <v>0</v>
      </c>
      <c r="G28" s="6">
        <f t="shared" si="5"/>
        <v>0</v>
      </c>
      <c r="H28" s="46"/>
    </row>
    <row r="29" spans="1:8" x14ac:dyDescent="0.2">
      <c r="A29" s="28" t="s">
        <v>111</v>
      </c>
      <c r="B29" s="6">
        <v>0</v>
      </c>
      <c r="C29" s="44">
        <v>0</v>
      </c>
      <c r="D29" s="6">
        <v>0</v>
      </c>
      <c r="E29" s="6">
        <v>0</v>
      </c>
      <c r="F29" s="6">
        <v>0</v>
      </c>
      <c r="G29" s="6">
        <f t="shared" si="5"/>
        <v>0</v>
      </c>
      <c r="H29" s="46"/>
    </row>
    <row r="30" spans="1:8" x14ac:dyDescent="0.2">
      <c r="A30" s="28" t="s">
        <v>112</v>
      </c>
      <c r="B30" s="6">
        <v>0</v>
      </c>
      <c r="C30" s="44">
        <v>0</v>
      </c>
      <c r="D30" s="6">
        <v>0</v>
      </c>
      <c r="E30" s="6">
        <v>0</v>
      </c>
      <c r="F30" s="6">
        <v>0</v>
      </c>
      <c r="G30" s="6">
        <f t="shared" si="5"/>
        <v>0</v>
      </c>
      <c r="H30" s="46"/>
    </row>
    <row r="31" spans="1:8" x14ac:dyDescent="0.2">
      <c r="A31" s="28" t="s">
        <v>113</v>
      </c>
      <c r="B31" s="6">
        <v>0</v>
      </c>
      <c r="C31" s="44">
        <v>0</v>
      </c>
      <c r="D31" s="6">
        <v>0</v>
      </c>
      <c r="E31" s="6">
        <v>0</v>
      </c>
      <c r="F31" s="6">
        <v>0</v>
      </c>
      <c r="G31" s="6">
        <f t="shared" si="5"/>
        <v>0</v>
      </c>
      <c r="H31" s="46"/>
    </row>
    <row r="32" spans="1:8" x14ac:dyDescent="0.2">
      <c r="A32" s="28" t="s">
        <v>114</v>
      </c>
      <c r="B32" s="6">
        <v>0</v>
      </c>
      <c r="C32" s="44">
        <v>0</v>
      </c>
      <c r="D32" s="6">
        <v>0</v>
      </c>
      <c r="E32" s="6">
        <v>0</v>
      </c>
      <c r="F32" s="6">
        <v>0</v>
      </c>
      <c r="G32" s="6">
        <f t="shared" si="5"/>
        <v>0</v>
      </c>
      <c r="H32" s="46"/>
    </row>
    <row r="33" spans="1:8" x14ac:dyDescent="0.2">
      <c r="A33" s="28" t="s">
        <v>115</v>
      </c>
      <c r="B33" s="6">
        <v>0</v>
      </c>
      <c r="C33" s="44">
        <v>0</v>
      </c>
      <c r="D33" s="6">
        <v>0</v>
      </c>
      <c r="E33" s="6">
        <v>0</v>
      </c>
      <c r="F33" s="6">
        <v>0</v>
      </c>
      <c r="G33" s="6">
        <f t="shared" si="5"/>
        <v>0</v>
      </c>
      <c r="H33" s="46"/>
    </row>
    <row r="34" spans="1:8" x14ac:dyDescent="0.2">
      <c r="A34" s="28" t="s">
        <v>116</v>
      </c>
      <c r="B34" s="6">
        <v>0</v>
      </c>
      <c r="C34" s="44">
        <v>0</v>
      </c>
      <c r="D34" s="6">
        <v>0</v>
      </c>
      <c r="E34" s="6">
        <v>0</v>
      </c>
      <c r="F34" s="6">
        <v>0</v>
      </c>
      <c r="G34" s="6">
        <f t="shared" si="5"/>
        <v>0</v>
      </c>
      <c r="H34" s="46"/>
    </row>
    <row r="35" spans="1:8" x14ac:dyDescent="0.2">
      <c r="A35" s="19"/>
      <c r="B35" s="6"/>
      <c r="C35" s="44"/>
      <c r="D35" s="6"/>
      <c r="E35" s="6"/>
      <c r="F35" s="6"/>
      <c r="G35" s="6"/>
      <c r="H35" s="45"/>
    </row>
    <row r="36" spans="1:8" x14ac:dyDescent="0.2">
      <c r="A36" s="18" t="s">
        <v>117</v>
      </c>
      <c r="B36" s="6">
        <f>SUM(B37:B40)</f>
        <v>0</v>
      </c>
      <c r="C36" s="6">
        <f t="shared" ref="C36:G36" si="6">SUM(C37:C40)</f>
        <v>0</v>
      </c>
      <c r="D36" s="6">
        <f t="shared" si="6"/>
        <v>0</v>
      </c>
      <c r="E36" s="6">
        <f t="shared" si="6"/>
        <v>0</v>
      </c>
      <c r="F36" s="6">
        <f t="shared" si="6"/>
        <v>0</v>
      </c>
      <c r="G36" s="6">
        <f t="shared" si="6"/>
        <v>0</v>
      </c>
      <c r="H36" s="46"/>
    </row>
    <row r="37" spans="1:8" x14ac:dyDescent="0.2">
      <c r="A37" s="28" t="s">
        <v>118</v>
      </c>
      <c r="B37" s="6">
        <v>0</v>
      </c>
      <c r="C37" s="44">
        <v>0</v>
      </c>
      <c r="D37" s="6">
        <v>0</v>
      </c>
      <c r="E37" s="6">
        <v>0</v>
      </c>
      <c r="F37" s="6">
        <v>0</v>
      </c>
      <c r="G37" s="6">
        <f t="shared" ref="G37:G40" si="7">+D37-E37</f>
        <v>0</v>
      </c>
      <c r="H37" s="46"/>
    </row>
    <row r="38" spans="1:8" ht="22.5" x14ac:dyDescent="0.2">
      <c r="A38" s="28" t="s">
        <v>119</v>
      </c>
      <c r="B38" s="6">
        <v>0</v>
      </c>
      <c r="C38" s="44">
        <v>0</v>
      </c>
      <c r="D38" s="6">
        <v>0</v>
      </c>
      <c r="E38" s="6">
        <v>0</v>
      </c>
      <c r="F38" s="6">
        <v>0</v>
      </c>
      <c r="G38" s="6">
        <f t="shared" si="7"/>
        <v>0</v>
      </c>
      <c r="H38" s="46"/>
    </row>
    <row r="39" spans="1:8" x14ac:dyDescent="0.2">
      <c r="A39" s="28" t="s">
        <v>120</v>
      </c>
      <c r="B39" s="6">
        <v>0</v>
      </c>
      <c r="C39" s="44">
        <v>0</v>
      </c>
      <c r="D39" s="6">
        <v>0</v>
      </c>
      <c r="E39" s="6">
        <v>0</v>
      </c>
      <c r="F39" s="6">
        <v>0</v>
      </c>
      <c r="G39" s="6">
        <f t="shared" si="7"/>
        <v>0</v>
      </c>
      <c r="H39" s="46"/>
    </row>
    <row r="40" spans="1:8" x14ac:dyDescent="0.2">
      <c r="A40" s="28" t="s">
        <v>121</v>
      </c>
      <c r="B40" s="6">
        <v>0</v>
      </c>
      <c r="C40" s="44">
        <v>0</v>
      </c>
      <c r="D40" s="6">
        <v>0</v>
      </c>
      <c r="E40" s="6">
        <v>0</v>
      </c>
      <c r="F40" s="6">
        <v>0</v>
      </c>
      <c r="G40" s="6">
        <f t="shared" si="7"/>
        <v>0</v>
      </c>
      <c r="H40" s="46"/>
    </row>
    <row r="41" spans="1:8" x14ac:dyDescent="0.2">
      <c r="A41" s="19"/>
      <c r="B41" s="6"/>
      <c r="C41" s="44"/>
      <c r="D41" s="6"/>
      <c r="E41" s="6"/>
      <c r="F41" s="6"/>
      <c r="G41" s="6"/>
    </row>
    <row r="42" spans="1:8" x14ac:dyDescent="0.2">
      <c r="A42" s="21" t="s">
        <v>77</v>
      </c>
      <c r="B42" s="48">
        <f>+B6+B16+B25+B36</f>
        <v>13964067.460000001</v>
      </c>
      <c r="C42" s="48">
        <f t="shared" ref="C42:G42" si="8">+C6+C16+C25+C36</f>
        <v>707000</v>
      </c>
      <c r="D42" s="48">
        <f t="shared" si="8"/>
        <v>14671067.460000001</v>
      </c>
      <c r="E42" s="48">
        <f t="shared" si="8"/>
        <v>9330990.1799999997</v>
      </c>
      <c r="F42" s="48">
        <f t="shared" si="8"/>
        <v>9330990.1799999997</v>
      </c>
      <c r="G42" s="48">
        <f t="shared" si="8"/>
        <v>5340077.28</v>
      </c>
    </row>
    <row r="44" spans="1:8" x14ac:dyDescent="0.2">
      <c r="A44" s="65" t="s">
        <v>142</v>
      </c>
      <c r="B44" s="65"/>
      <c r="C44" s="65"/>
      <c r="D44" s="65"/>
      <c r="E44" s="65"/>
      <c r="F44" s="65"/>
      <c r="G44" s="65"/>
    </row>
    <row r="45" spans="1:8" x14ac:dyDescent="0.2">
      <c r="A45" s="53"/>
      <c r="B45" s="53"/>
      <c r="C45" s="53"/>
      <c r="D45" s="53"/>
      <c r="E45" s="53"/>
      <c r="F45" s="53"/>
      <c r="G45" s="53"/>
    </row>
    <row r="46" spans="1:8" x14ac:dyDescent="0.2">
      <c r="A46" s="54" t="s">
        <v>143</v>
      </c>
      <c r="B46" s="54"/>
      <c r="C46" s="54" t="s">
        <v>144</v>
      </c>
      <c r="D46" s="55"/>
      <c r="E46" s="53"/>
      <c r="F46" s="53"/>
      <c r="G46" s="53"/>
    </row>
    <row r="47" spans="1:8" x14ac:dyDescent="0.2">
      <c r="A47" s="54"/>
      <c r="B47" s="54"/>
      <c r="C47" s="54"/>
      <c r="D47" s="55"/>
      <c r="E47" s="53"/>
      <c r="F47" s="53"/>
      <c r="G47" s="53"/>
    </row>
    <row r="48" spans="1:8" x14ac:dyDescent="0.2">
      <c r="A48" s="56"/>
      <c r="B48" s="56"/>
      <c r="C48" s="56"/>
      <c r="D48" s="57"/>
      <c r="E48" s="53"/>
      <c r="F48" s="53"/>
      <c r="G48" s="53"/>
    </row>
    <row r="49" spans="1:7" x14ac:dyDescent="0.2">
      <c r="A49" s="54" t="s">
        <v>145</v>
      </c>
      <c r="B49" s="54"/>
      <c r="C49" s="54" t="s">
        <v>146</v>
      </c>
      <c r="D49" s="55"/>
      <c r="E49" s="53"/>
      <c r="F49" s="53"/>
      <c r="G49" s="53"/>
    </row>
    <row r="50" spans="1:7" x14ac:dyDescent="0.2">
      <c r="A50" s="54" t="s">
        <v>147</v>
      </c>
      <c r="B50" s="54"/>
      <c r="C50" s="54" t="s">
        <v>148</v>
      </c>
      <c r="D50" s="55"/>
      <c r="E50" s="53"/>
      <c r="F50" s="53"/>
      <c r="G50" s="53"/>
    </row>
  </sheetData>
  <sheetProtection formatCells="0" formatColumns="0" formatRows="0" autoFilter="0"/>
  <mergeCells count="3">
    <mergeCell ref="G2:G3"/>
    <mergeCell ref="A1:G1"/>
    <mergeCell ref="A44:G44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2024-10-04T17:33:18Z</cp:lastPrinted>
  <dcterms:created xsi:type="dcterms:W3CDTF">2014-02-10T03:37:14Z</dcterms:created>
  <dcterms:modified xsi:type="dcterms:W3CDTF">2024-10-04T17:33:25Z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